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autoCompressPictures="0" defaultThemeVersion="124226"/>
  <mc:AlternateContent xmlns:mc="http://schemas.openxmlformats.org/markup-compatibility/2006">
    <mc:Choice Requires="x15">
      <x15ac:absPath xmlns:x15ac="http://schemas.microsoft.com/office/spreadsheetml/2010/11/ac" url="https://sghedu-my.sharepoint.com/personal/august_sgh_waw_pl/Documents/CEMS/CEMS_Planning_Tool/"/>
    </mc:Choice>
  </mc:AlternateContent>
  <xr:revisionPtr revIDLastSave="202" documentId="8_{FBEEEFA2-BFB3-4063-99E9-E89ACE90A30B}" xr6:coauthVersionLast="47" xr6:coauthVersionMax="47" xr10:uidLastSave="{980F8C4C-B99A-5A74-84E5-E16EC365D0FE}"/>
  <bookViews>
    <workbookView xWindow="-15870" yWindow="-120" windowWidth="15990" windowHeight="24720" activeTab="1" xr2:uid="{00000000-000D-0000-FFFF-FFFF00000000}"/>
  </bookViews>
  <sheets>
    <sheet name="MIM Individual Plan" sheetId="1" r:id="rId1"/>
    <sheet name="MIM Plan Example"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55" i="3" l="1"/>
  <c r="C55" i="3"/>
  <c r="G62" i="3"/>
  <c r="G61" i="3"/>
  <c r="G60" i="3"/>
  <c r="E54" i="3"/>
  <c r="D54" i="3"/>
  <c r="C54" i="3"/>
  <c r="F44" i="3"/>
  <c r="F58" i="3" s="1"/>
  <c r="F63" i="3" s="1"/>
  <c r="E44" i="3"/>
  <c r="D44" i="3"/>
  <c r="C44" i="3"/>
  <c r="E25" i="3"/>
  <c r="D25" i="3"/>
  <c r="C25" i="3"/>
  <c r="G25" i="3" s="1"/>
  <c r="E58" i="3" l="1"/>
  <c r="E63" i="3" s="1"/>
  <c r="D58" i="3"/>
  <c r="D63" i="3" s="1"/>
  <c r="I25" i="3"/>
  <c r="H25" i="3"/>
  <c r="G44" i="3"/>
  <c r="G54" i="3"/>
  <c r="H54" i="3" s="1"/>
  <c r="G62" i="1"/>
  <c r="G61" i="1"/>
  <c r="G60" i="1"/>
  <c r="C58" i="3" l="1"/>
  <c r="C63" i="3" s="1"/>
  <c r="G58" i="3"/>
  <c r="G63" i="3" s="1"/>
  <c r="H44" i="3"/>
  <c r="I44" i="3"/>
  <c r="D54" i="1" l="1"/>
  <c r="F44" i="1"/>
  <c r="F58" i="1" s="1"/>
  <c r="F63" i="1" s="1"/>
  <c r="D44" i="1"/>
  <c r="D25" i="1"/>
  <c r="D55" i="1" s="1"/>
  <c r="C25" i="1"/>
  <c r="E25" i="1"/>
  <c r="E44" i="1"/>
  <c r="C44" i="1"/>
  <c r="C54" i="1"/>
  <c r="E54" i="1"/>
  <c r="C55" i="1" l="1"/>
  <c r="D58" i="1"/>
  <c r="D63" i="1" s="1"/>
  <c r="E58" i="1"/>
  <c r="E63" i="1" s="1"/>
  <c r="G44" i="1"/>
  <c r="G54" i="1"/>
  <c r="H54" i="1" s="1"/>
  <c r="G25" i="1"/>
  <c r="C58" i="1" l="1"/>
  <c r="C63" i="1" s="1"/>
  <c r="I44" i="1"/>
  <c r="H44" i="1"/>
  <c r="I25" i="1"/>
  <c r="H25" i="1"/>
  <c r="G58" i="1"/>
  <c r="G6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tc={4471C5C4-FCFA-4DF5-A7AE-C461A28B8B91}</author>
    <author>tc={20A379A9-B702-467C-B476-F5E06115D9EA}</author>
  </authors>
  <commentList>
    <comment ref="I44" authorId="0" shapeId="0" xr:uid="{4471C5C4-FCFA-4DF5-A7AE-C461A28B8B91}">
      <text>
        <t xml:space="preserve">[Komentarz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This is the only case, when the student has to make manual correction in the control chart by deducting the surplus (over limit) ECTS. The reason is, that the deduction can refer to courses, or other components. </t>
      </text>
    </comment>
    <comment ref="H54" authorId="1" shapeId="0" xr:uid="{20A379A9-B702-467C-B476-F5E06115D9EA}">
      <text>
        <t>[Komentarz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This is the only case, when the student has to make manual correction in the control chart by deducting the surplus (over limit) ECTS. The reason is, that the deduction can refer to courses and/or other components. Since in this example the surplus results both form Term 2 and Flexibility rule, the student has to make two deductions (or one for 4.75 ECTS) if there is sufficient surplus of ECTS in the given category. Otherwise, the student will have missing ECTS. Deductions in the given term/flexibility rule cannot exceed the total number of ECTS in the given category for the term/flexibility rule. For example, the studnet cannot deduct ECTS for other components for 4.75 if the total number of ECTS completed in the given term is lower than the surplus.</t>
      </text>
    </comment>
  </commentList>
</comments>
</file>

<file path=xl/sharedStrings.xml><?xml version="1.0" encoding="utf-8"?>
<sst xmlns="http://schemas.openxmlformats.org/spreadsheetml/2006/main" count="222" uniqueCount="102">
  <si>
    <t>Maximum 15 ECTS</t>
  </si>
  <si>
    <t>ECTS Courses</t>
  </si>
  <si>
    <t>ECTS total</t>
  </si>
  <si>
    <t>Courses</t>
  </si>
  <si>
    <t>Business Project</t>
  </si>
  <si>
    <t>Elective 1</t>
  </si>
  <si>
    <t>Elective 2</t>
  </si>
  <si>
    <t>Elective 3</t>
  </si>
  <si>
    <t>Elective 4</t>
  </si>
  <si>
    <t>ECTS in:</t>
  </si>
  <si>
    <t>ECTS other</t>
  </si>
  <si>
    <t>Flexibility Rule:</t>
  </si>
  <si>
    <t>Year before/after</t>
  </si>
  <si>
    <t>MIM year</t>
  </si>
  <si>
    <t xml:space="preserve">Skills Seminar </t>
  </si>
  <si>
    <t>Skill Seminar 1</t>
  </si>
  <si>
    <t>Skill Seminar 2</t>
  </si>
  <si>
    <t>Block Seminar (3 ECTS)</t>
  </si>
  <si>
    <t>Research Paper (max. 7.5 ECTS)</t>
  </si>
  <si>
    <t>Grey fields: Please complete with the title and ECTS</t>
  </si>
  <si>
    <t>Mandatory elements: Please complete with the title and ECTS where necessary</t>
  </si>
  <si>
    <t xml:space="preserve">Student's Name </t>
  </si>
  <si>
    <t>University</t>
  </si>
  <si>
    <t xml:space="preserve">Student's First Name </t>
  </si>
  <si>
    <t>Class year</t>
  </si>
  <si>
    <t>Other</t>
  </si>
  <si>
    <t xml:space="preserve"> Total</t>
  </si>
  <si>
    <t>TERM 1</t>
  </si>
  <si>
    <t>TERM 2</t>
  </si>
  <si>
    <t>TOTAL TERM 1</t>
  </si>
  <si>
    <t>TOTAL TERM 2</t>
  </si>
  <si>
    <t>TOTAL (flexibility rule)</t>
  </si>
  <si>
    <t>Open Elective (max. 7,5 ECTS in total in both terms )</t>
  </si>
  <si>
    <t>Open Elective (max 7.5 ECTS in total in both Terms )</t>
  </si>
  <si>
    <t>Min 24; Max 37,5 ECTS</t>
  </si>
  <si>
    <t>Credits for programme components are granted only for passed (A to E in ECTS scale, Pass, Participated) courses</t>
  </si>
  <si>
    <t>For Skill seminars there are no grades; just participated or no-show</t>
  </si>
  <si>
    <t>Global Strategy (Core)</t>
  </si>
  <si>
    <t>Skill Seminar 3</t>
  </si>
  <si>
    <t>Skill Seminar 4</t>
  </si>
  <si>
    <t xml:space="preserve">Skill seminars: If you have to take more, please add a line in the calculator. </t>
  </si>
  <si>
    <t>Global Leadership (Core)</t>
  </si>
  <si>
    <t>Hard Skills Elective Course 1 (min. 5 ECTS in total in both terms)</t>
  </si>
  <si>
    <t>Hard Skills Elective Course 2  (min. 5 ECTS in total in both terms)</t>
  </si>
  <si>
    <t>Hard Skills Elective Course 1  (min. 5 ECTS in total in both terms)</t>
  </si>
  <si>
    <t>Including Hard Skill</t>
  </si>
  <si>
    <t>Skills Seminar 1</t>
  </si>
  <si>
    <t>Skills Seminar 2</t>
  </si>
  <si>
    <t>Skills Seminar 3</t>
  </si>
  <si>
    <t>Skills Seminar 4</t>
  </si>
  <si>
    <t>For GCS  Pass/Fail grading is used</t>
  </si>
  <si>
    <t>ECTS Hard Skills</t>
  </si>
  <si>
    <t>Global Citizenship Seminar (1 ECTS)</t>
  </si>
  <si>
    <t>Business Project (15 ECTS)</t>
  </si>
  <si>
    <t>ECTS below required minimum</t>
  </si>
  <si>
    <t>ECTS over limit</t>
  </si>
  <si>
    <t>REMARKS &amp; EXPLANATIONS</t>
  </si>
  <si>
    <t>Below required  minimum of     24 ECTS</t>
  </si>
  <si>
    <t>Surplus ECTS (over limit of 37.5 ECTS)</t>
  </si>
  <si>
    <t>Correct if both numbers are 0 or positive</t>
  </si>
  <si>
    <t>If "Below required minimum" is negative, you have to choose more ECTS for Term 1 (courses/skills)</t>
  </si>
  <si>
    <t>Correct if the number is 0 or positive</t>
  </si>
  <si>
    <t>Deductions due to over limit ECTS per Term(s): please deduct the surplus according to the chosen category/ies: courses/other or hard skills course</t>
  </si>
  <si>
    <t>Please check if the total deduction compensates the negative number in the Surplus ECTS in Term 1</t>
  </si>
  <si>
    <t>Please check if the total deduction compensates the negative number in the Surplus ECTS in Term 2</t>
  </si>
  <si>
    <t>Please check if the total deduction compensates the negative number in the Surplus ECTS in Flexibility Rule</t>
  </si>
  <si>
    <t>Below required minimum: if negative, you have to choose more ECTS for Term 1 (courses/skills) to get 0 or positive number of ECTS</t>
  </si>
  <si>
    <t>Deductions: surplus ECTS over 37.5 ECTS in Term 1</t>
  </si>
  <si>
    <t>Deductions: surplus ECTS over 37.5 ECTS in Term 2</t>
  </si>
  <si>
    <t>Deductions: surplus ECTS from Flexibility Rule</t>
  </si>
  <si>
    <t>Missing ECTS (if negative sum)</t>
  </si>
  <si>
    <t>Based on originally developed tool by International Office (ZIB) at WiSO University of Cologne.                                                                                                          Adopted to meet current CEMS MIM Rules and Regulations by Grzegorz M. Augustyniak (SGH International Centre)</t>
  </si>
  <si>
    <t>Required minumum:</t>
  </si>
  <si>
    <t>Sub-totals, please check if you have the required minimum or no more than allowed maximum</t>
  </si>
  <si>
    <t>Total, please check if you have enough ECTS  (0 or positive numbers in all fields of the "Missing ECTS" row)</t>
  </si>
  <si>
    <t>If "Over 37.5 ECTS limit" is negative, you should resign from selected courses/skills to be equal or below the limit.                                                               If you are allowed to take more than 37.5 (home nad host PM consent required) only 37.5 ECTS will be credited to your CEMS MIM,                                  so you have to deduct the surplus in the "Surplus in Term 2" row.</t>
  </si>
  <si>
    <t>If "Over 37.5 ECTS limit" is negative, you should resign from selected courses/skills to be equal or below the limit.                                                               If you are allowed to take more than 37.5 (home nad host PM consent required) only 37.5 ECTS will be credited to your CEMS MIM,                                  so you have to deduct the surplus in the "Surplus in Term 1" row.</t>
  </si>
  <si>
    <t>Deductions due to surplus in Flexibility Rule: please deduct the surplus according to the chosen category/ies: courses/other or hard skills course</t>
  </si>
  <si>
    <t>if negative, please deduct the difference in the porper cateogry/categories of the "Surplus from Flexibility Rule" row</t>
  </si>
  <si>
    <t>Hard Skills Elective Courses are part  (added to) of 45 ECTS required in CEMS courses</t>
  </si>
  <si>
    <t>CEMS TERM CALCULATOR -  VALID FROM 2021/2022 ACADEMIC YEAR</t>
  </si>
  <si>
    <t>All numbers in this row must be 0 or positive. If negative, please correct your plan</t>
  </si>
  <si>
    <t>Elective / Exclusive 1</t>
  </si>
  <si>
    <t>Elective / Exclusive 2</t>
  </si>
  <si>
    <t>Elective / Exclusive 3</t>
  </si>
  <si>
    <t>Elective / Exclusive 4</t>
  </si>
  <si>
    <t>Elective / Exclusive 5</t>
  </si>
  <si>
    <t>Elective / Exclusive 6</t>
  </si>
  <si>
    <t>Research Paper (max. 7.5 if not taken in Term 1)</t>
  </si>
  <si>
    <t>Global Online Elective Course (neither at home nor at host school)</t>
  </si>
  <si>
    <t>TERM</t>
  </si>
  <si>
    <t>Course/Skill Seminar title                                                              (one may enter the title, if known)</t>
  </si>
  <si>
    <t>Programme components completed (or planned)</t>
  </si>
  <si>
    <t>CONTROL CHART</t>
  </si>
  <si>
    <t>Subtotal for courses</t>
  </si>
  <si>
    <t>Last update: 11 January 2022</t>
  </si>
  <si>
    <t>Last update: 24 January 2022</t>
  </si>
  <si>
    <t>if negative, please deduct the difference in the proper cateogry/categories of the "Surplus from Flexibility Rule" row</t>
  </si>
  <si>
    <t>Based on originally developed tool by International Office (ZIB) at WiSO Faculty of the University of Cologne.                                                                                                          Adopted to meet current CEMS MIM Rules and Regulations by Grzegorz M. Augustyniak (SGH International Centre)</t>
  </si>
  <si>
    <t>Subtotal for courses for both terms and flexibility rule</t>
  </si>
  <si>
    <t>Hard Skills Elective Courses are part (added to) of 45 ECTS required in CEMS courses</t>
  </si>
  <si>
    <t>When inserting the number of ECTS, please use the NumLock keys with decimal key (.). Depending on a country the decimal point may be comma or a dot. To avoid confusion avoid using dot or comma key instead.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</si>
</sst>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0"/>
      <name val="Arial"/>
      <family val="2"/>
    </font>
    <font>
      <b/>
      <sz val="10"/>
      <name val="Arial"/>
      <family val="2"/>
      <charset val="238"/>
    </font>
    <font>
      <sz val="10"/>
      <name val="Arial"/>
      <family val="2"/>
      <charset val="238"/>
    </font>
    <font>
      <sz val="12"/>
      <name val="Arial"/>
      <family val="2"/>
      <charset val="238"/>
    </font>
    <font>
      <sz val="12"/>
      <color rgb="FF00B050"/>
      <name val="Arial"/>
      <family val="2"/>
      <charset val="238"/>
    </font>
    <font>
      <sz val="10"/>
      <color rgb="FFFF0000"/>
      <name val="Arial"/>
      <family val="2"/>
      <charset val="238"/>
    </font>
    <font>
      <sz val="10"/>
      <color rgb="FF7030A0"/>
      <name val="Arial"/>
      <family val="2"/>
      <charset val="238"/>
    </font>
    <font>
      <b/>
      <sz val="10"/>
      <color rgb="FF00B0F0"/>
      <name val="Arial"/>
      <family val="2"/>
      <charset val="238"/>
    </font>
    <font>
      <sz val="12"/>
      <color rgb="FFFF0000"/>
      <name val="Arial"/>
      <family val="2"/>
      <charset val="238"/>
    </font>
    <font>
      <b/>
      <sz val="12"/>
      <name val="Arial"/>
      <family val="2"/>
      <charset val="238"/>
    </font>
    <font>
      <b/>
      <sz val="12"/>
      <color rgb="FF00B050"/>
      <name val="Arial"/>
      <family val="2"/>
      <charset val="238"/>
    </font>
    <font>
      <b/>
      <sz val="10"/>
      <color rgb="FF00B050"/>
      <name val="Arial"/>
      <family val="2"/>
      <charset val="238"/>
    </font>
    <font>
      <sz val="12"/>
      <color theme="0"/>
      <name val="Arial"/>
      <family val="2"/>
      <charset val="238"/>
    </font>
    <font>
      <sz val="10"/>
      <color rgb="FF00B050"/>
      <name val="Arial"/>
      <family val="2"/>
      <charset val="238"/>
    </font>
    <font>
      <i/>
      <sz val="10"/>
      <name val="Arial"/>
      <family val="2"/>
      <charset val="238"/>
    </font>
  </fonts>
  <fills count="12">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rgb="FF92D05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5050"/>
        <bgColor indexed="64"/>
      </patternFill>
    </fill>
    <fill>
      <patternFill patternType="solid">
        <fgColor rgb="FFFFFF00"/>
        <bgColor indexed="64"/>
      </patternFill>
    </fill>
    <fill>
      <patternFill patternType="solid">
        <fgColor rgb="FFFFC000"/>
        <bgColor indexed="64"/>
      </patternFill>
    </fill>
  </fills>
  <borders count="55">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thin">
        <color auto="1"/>
      </right>
      <top/>
      <bottom style="thin">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top/>
      <bottom style="medium">
        <color auto="1"/>
      </bottom>
      <diagonal/>
    </border>
    <border>
      <left style="thin">
        <color auto="1"/>
      </left>
      <right/>
      <top/>
      <bottom style="thin">
        <color auto="1"/>
      </bottom>
      <diagonal/>
    </border>
    <border>
      <left style="medium">
        <color auto="1"/>
      </left>
      <right style="thin">
        <color auto="1"/>
      </right>
      <top/>
      <bottom style="medium">
        <color auto="1"/>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auto="1"/>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medium">
        <color auto="1"/>
      </top>
      <bottom/>
      <diagonal/>
    </border>
    <border>
      <left style="thin">
        <color auto="1"/>
      </left>
      <right/>
      <top style="medium">
        <color auto="1"/>
      </top>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diagonal/>
    </border>
    <border>
      <left style="thin">
        <color auto="1"/>
      </left>
      <right style="thin">
        <color auto="1"/>
      </right>
      <top style="medium">
        <color indexed="64"/>
      </top>
      <bottom/>
      <diagonal/>
    </border>
    <border>
      <left/>
      <right style="thin">
        <color auto="1"/>
      </right>
      <top style="medium">
        <color indexed="64"/>
      </top>
      <bottom/>
      <diagonal/>
    </border>
    <border>
      <left/>
      <right style="medium">
        <color indexed="64"/>
      </right>
      <top/>
      <bottom/>
      <diagonal/>
    </border>
    <border>
      <left/>
      <right style="medium">
        <color indexed="64"/>
      </right>
      <top/>
      <bottom style="thin">
        <color auto="1"/>
      </bottom>
      <diagonal/>
    </border>
    <border>
      <left/>
      <right style="medium">
        <color indexed="64"/>
      </right>
      <top/>
      <bottom style="medium">
        <color indexed="64"/>
      </bottom>
      <diagonal/>
    </border>
    <border>
      <left style="medium">
        <color auto="1"/>
      </left>
      <right/>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auto="1"/>
      </top>
      <bottom/>
      <diagonal/>
    </border>
  </borders>
  <cellStyleXfs count="2">
    <xf numFmtId="0" fontId="0" fillId="0" borderId="0"/>
    <xf numFmtId="0" fontId="3" fillId="0" borderId="0"/>
  </cellStyleXfs>
  <cellXfs count="164">
    <xf numFmtId="0" fontId="0" fillId="0" borderId="0" xfId="0"/>
    <xf numFmtId="0" fontId="0" fillId="0" borderId="0" xfId="0" applyAlignment="1">
      <alignment wrapText="1"/>
    </xf>
    <xf numFmtId="0" fontId="0" fillId="0" borderId="12" xfId="0" applyBorder="1"/>
    <xf numFmtId="0" fontId="4" fillId="0" borderId="0" xfId="0" applyFont="1"/>
    <xf numFmtId="0" fontId="6" fillId="0" borderId="0" xfId="0" applyFont="1"/>
    <xf numFmtId="0" fontId="3" fillId="0" borderId="0" xfId="0" applyFont="1"/>
    <xf numFmtId="0" fontId="0" fillId="0" borderId="36" xfId="0" applyBorder="1"/>
    <xf numFmtId="0" fontId="0" fillId="0" borderId="4" xfId="0" applyBorder="1"/>
    <xf numFmtId="0" fontId="0" fillId="0" borderId="37" xfId="0" applyBorder="1"/>
    <xf numFmtId="0" fontId="0" fillId="0" borderId="38" xfId="0" applyBorder="1"/>
    <xf numFmtId="0" fontId="6" fillId="0" borderId="15" xfId="0" applyFont="1" applyBorder="1" applyAlignment="1">
      <alignment horizontal="left" vertical="center"/>
    </xf>
    <xf numFmtId="0" fontId="0" fillId="0" borderId="5" xfId="0" applyBorder="1"/>
    <xf numFmtId="0" fontId="2" fillId="0" borderId="7" xfId="0" applyFont="1" applyBorder="1" applyAlignment="1">
      <alignment horizontal="center" vertical="center" wrapText="1"/>
    </xf>
    <xf numFmtId="0" fontId="2" fillId="0" borderId="24" xfId="0" applyFont="1" applyBorder="1" applyAlignment="1">
      <alignment horizontal="center" vertical="center" wrapText="1"/>
    </xf>
    <xf numFmtId="0" fontId="0" fillId="0" borderId="1" xfId="0" applyBorder="1" applyAlignment="1">
      <alignment wrapText="1"/>
    </xf>
    <xf numFmtId="0" fontId="0" fillId="0" borderId="49" xfId="0" applyBorder="1" applyAlignment="1">
      <alignment horizontal="center" vertical="center" wrapText="1"/>
    </xf>
    <xf numFmtId="0" fontId="14" fillId="0" borderId="46" xfId="0" applyFont="1" applyBorder="1" applyAlignment="1">
      <alignment horizontal="center" vertical="center" wrapText="1"/>
    </xf>
    <xf numFmtId="0" fontId="0" fillId="0" borderId="46" xfId="0" applyBorder="1" applyAlignment="1">
      <alignment horizontal="center" vertical="center" wrapText="1"/>
    </xf>
    <xf numFmtId="0" fontId="0" fillId="0" borderId="50" xfId="0" applyBorder="1" applyAlignment="1">
      <alignment horizontal="center" vertical="center" wrapText="1"/>
    </xf>
    <xf numFmtId="0" fontId="0" fillId="10" borderId="50" xfId="0" applyFill="1" applyBorder="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vertical="center"/>
    </xf>
    <xf numFmtId="0" fontId="3" fillId="8" borderId="6" xfId="0" applyFont="1" applyFill="1" applyBorder="1" applyAlignment="1">
      <alignment horizontal="left" vertical="center" wrapText="1"/>
    </xf>
    <xf numFmtId="2" fontId="4" fillId="8" borderId="10" xfId="0" applyNumberFormat="1" applyFont="1" applyFill="1" applyBorder="1" applyAlignment="1">
      <alignment horizontal="right" vertical="center" wrapText="1"/>
    </xf>
    <xf numFmtId="2" fontId="5" fillId="8" borderId="19" xfId="0" applyNumberFormat="1" applyFont="1" applyFill="1" applyBorder="1" applyAlignment="1">
      <alignment horizontal="right" vertical="center" wrapText="1"/>
    </xf>
    <xf numFmtId="2" fontId="4" fillId="8" borderId="24" xfId="0" applyNumberFormat="1" applyFont="1" applyFill="1" applyBorder="1" applyAlignment="1">
      <alignment horizontal="right" vertical="center" wrapText="1"/>
    </xf>
    <xf numFmtId="2" fontId="4" fillId="8" borderId="7" xfId="0" applyNumberFormat="1" applyFont="1" applyFill="1" applyBorder="1" applyAlignment="1">
      <alignment horizontal="right" vertical="center" wrapText="1"/>
    </xf>
    <xf numFmtId="0" fontId="6" fillId="0" borderId="22" xfId="0" applyFont="1" applyBorder="1" applyAlignment="1">
      <alignment horizontal="left" vertical="center" wrapText="1"/>
    </xf>
    <xf numFmtId="2" fontId="9" fillId="0" borderId="39" xfId="0" applyNumberFormat="1" applyFont="1" applyBorder="1" applyAlignment="1">
      <alignment horizontal="right" vertical="center" wrapText="1"/>
    </xf>
    <xf numFmtId="2" fontId="5" fillId="0" borderId="40" xfId="0" applyNumberFormat="1" applyFont="1" applyBorder="1" applyAlignment="1">
      <alignment horizontal="right" vertical="center" wrapText="1"/>
    </xf>
    <xf numFmtId="2" fontId="9" fillId="0" borderId="42" xfId="0" applyNumberFormat="1" applyFont="1" applyBorder="1" applyAlignment="1">
      <alignment horizontal="right" vertical="center" wrapText="1"/>
    </xf>
    <xf numFmtId="2" fontId="9" fillId="0" borderId="29" xfId="0" applyNumberFormat="1" applyFont="1" applyBorder="1" applyAlignment="1">
      <alignment horizontal="right" vertical="center" wrapText="1"/>
    </xf>
    <xf numFmtId="2" fontId="5" fillId="0" borderId="30" xfId="0" applyNumberFormat="1" applyFont="1" applyBorder="1" applyAlignment="1">
      <alignment horizontal="right" vertical="center" wrapText="1"/>
    </xf>
    <xf numFmtId="2" fontId="9" fillId="0" borderId="43" xfId="0" applyNumberFormat="1" applyFont="1" applyBorder="1" applyAlignment="1">
      <alignment horizontal="right" vertical="center" wrapText="1"/>
    </xf>
    <xf numFmtId="0" fontId="6" fillId="0" borderId="20" xfId="0" applyFont="1" applyBorder="1" applyAlignment="1">
      <alignment horizontal="left" vertical="center" wrapText="1"/>
    </xf>
    <xf numFmtId="0" fontId="2" fillId="0" borderId="6" xfId="0" applyFont="1" applyBorder="1" applyAlignment="1">
      <alignment horizontal="left" vertical="center"/>
    </xf>
    <xf numFmtId="0" fontId="2" fillId="0" borderId="10" xfId="0" applyFont="1" applyBorder="1" applyAlignment="1">
      <alignment horizontal="center" vertical="center" wrapText="1"/>
    </xf>
    <xf numFmtId="0" fontId="12" fillId="0" borderId="19" xfId="0" applyFont="1" applyBorder="1" applyAlignment="1">
      <alignment horizontal="center" vertical="center" wrapText="1"/>
    </xf>
    <xf numFmtId="0" fontId="1" fillId="9" borderId="6" xfId="0" applyFont="1" applyFill="1" applyBorder="1" applyAlignment="1">
      <alignment horizontal="left" vertical="center"/>
    </xf>
    <xf numFmtId="0" fontId="2" fillId="0" borderId="13" xfId="0" applyFont="1" applyBorder="1" applyAlignment="1">
      <alignment horizontal="center" vertical="center" wrapText="1"/>
    </xf>
    <xf numFmtId="0" fontId="2" fillId="0" borderId="7" xfId="0" applyFont="1" applyBorder="1" applyAlignment="1">
      <alignment horizontal="left" vertical="center" wrapText="1"/>
    </xf>
    <xf numFmtId="0" fontId="2" fillId="0" borderId="24" xfId="0" applyFont="1" applyBorder="1" applyAlignment="1">
      <alignment vertical="center"/>
    </xf>
    <xf numFmtId="0" fontId="3" fillId="0" borderId="0" xfId="0" applyFont="1" applyAlignment="1">
      <alignment vertical="center"/>
    </xf>
    <xf numFmtId="0" fontId="3" fillId="0" borderId="12" xfId="0" applyFont="1" applyBorder="1" applyAlignment="1">
      <alignment vertical="center"/>
    </xf>
    <xf numFmtId="0" fontId="0" fillId="0" borderId="0" xfId="0" applyAlignment="1">
      <alignment vertical="center"/>
    </xf>
    <xf numFmtId="2" fontId="4" fillId="0" borderId="0" xfId="0" applyNumberFormat="1" applyFont="1"/>
    <xf numFmtId="0" fontId="2" fillId="11" borderId="24" xfId="0" applyFont="1" applyFill="1" applyBorder="1" applyAlignment="1">
      <alignment horizontal="center" vertical="center"/>
    </xf>
    <xf numFmtId="0" fontId="3" fillId="0" borderId="51" xfId="0" applyFont="1" applyBorder="1" applyAlignment="1">
      <alignment horizontal="left" vertical="center"/>
    </xf>
    <xf numFmtId="0" fontId="3" fillId="0" borderId="27" xfId="0" applyFont="1" applyBorder="1" applyAlignment="1">
      <alignment horizontal="left" vertical="center"/>
    </xf>
    <xf numFmtId="0" fontId="3" fillId="0" borderId="33" xfId="0" applyFont="1" applyBorder="1" applyAlignment="1">
      <alignment horizontal="left" vertical="center"/>
    </xf>
    <xf numFmtId="0" fontId="3" fillId="0" borderId="20" xfId="0" applyFont="1" applyBorder="1" applyAlignment="1">
      <alignment vertical="center" wrapText="1"/>
    </xf>
    <xf numFmtId="0" fontId="3" fillId="0" borderId="31" xfId="0" applyFont="1" applyBorder="1" applyAlignment="1">
      <alignment vertical="center"/>
    </xf>
    <xf numFmtId="0" fontId="0" fillId="4" borderId="44" xfId="0" applyFill="1" applyBorder="1" applyAlignment="1">
      <alignment vertical="center"/>
    </xf>
    <xf numFmtId="2" fontId="4" fillId="4" borderId="32" xfId="0" applyNumberFormat="1" applyFont="1" applyFill="1" applyBorder="1" applyAlignment="1">
      <alignment vertical="center"/>
    </xf>
    <xf numFmtId="0" fontId="4" fillId="0" borderId="4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0" fillId="0" borderId="26" xfId="0" applyBorder="1" applyAlignment="1">
      <alignment vertical="center"/>
    </xf>
    <xf numFmtId="0" fontId="0" fillId="2" borderId="9" xfId="0" applyFill="1" applyBorder="1" applyAlignment="1">
      <alignment vertical="center"/>
    </xf>
    <xf numFmtId="2" fontId="4" fillId="2" borderId="20" xfId="0" applyNumberFormat="1" applyFont="1" applyFill="1" applyBorder="1" applyAlignment="1">
      <alignment vertical="center"/>
    </xf>
    <xf numFmtId="0" fontId="4" fillId="0" borderId="3" xfId="0" applyFont="1" applyBorder="1" applyAlignment="1">
      <alignment vertical="center"/>
    </xf>
    <xf numFmtId="0" fontId="4" fillId="0" borderId="0" xfId="0" applyFont="1" applyAlignment="1">
      <alignment vertical="center"/>
    </xf>
    <xf numFmtId="0" fontId="4" fillId="0" borderId="46" xfId="0" applyFont="1" applyBorder="1" applyAlignment="1">
      <alignment vertical="center"/>
    </xf>
    <xf numFmtId="0" fontId="4" fillId="0" borderId="20" xfId="0" applyFont="1" applyBorder="1" applyAlignment="1">
      <alignment vertical="center"/>
    </xf>
    <xf numFmtId="2" fontId="5" fillId="2" borderId="3" xfId="0" applyNumberFormat="1" applyFont="1" applyFill="1" applyBorder="1" applyAlignment="1">
      <alignment vertical="center"/>
    </xf>
    <xf numFmtId="0" fontId="3" fillId="2" borderId="9" xfId="0" applyFont="1" applyFill="1" applyBorder="1" applyAlignment="1">
      <alignment vertical="center"/>
    </xf>
    <xf numFmtId="0" fontId="0" fillId="0" borderId="39" xfId="0" applyBorder="1" applyAlignment="1">
      <alignment vertical="center"/>
    </xf>
    <xf numFmtId="0" fontId="0" fillId="2" borderId="12" xfId="0" applyFill="1" applyBorder="1" applyAlignment="1">
      <alignment vertical="center"/>
    </xf>
    <xf numFmtId="2" fontId="4" fillId="2" borderId="22" xfId="0" applyNumberFormat="1" applyFont="1" applyFill="1" applyBorder="1" applyAlignment="1">
      <alignment vertical="center"/>
    </xf>
    <xf numFmtId="0" fontId="4" fillId="0" borderId="5" xfId="0" applyFont="1" applyBorder="1" applyAlignment="1">
      <alignment vertical="center"/>
    </xf>
    <xf numFmtId="0" fontId="4" fillId="0" borderId="4" xfId="0" applyFont="1" applyBorder="1" applyAlignment="1">
      <alignment vertical="center"/>
    </xf>
    <xf numFmtId="0" fontId="4" fillId="0" borderId="47" xfId="0" applyFont="1" applyBorder="1" applyAlignment="1">
      <alignment vertical="center"/>
    </xf>
    <xf numFmtId="0" fontId="0" fillId="4" borderId="8" xfId="0" applyFill="1" applyBorder="1" applyAlignment="1">
      <alignment vertical="center"/>
    </xf>
    <xf numFmtId="2" fontId="4" fillId="4" borderId="0" xfId="0" applyNumberFormat="1" applyFont="1" applyFill="1" applyAlignment="1">
      <alignment vertical="center"/>
    </xf>
    <xf numFmtId="2" fontId="4" fillId="2" borderId="0" xfId="0" applyNumberFormat="1" applyFont="1" applyFill="1" applyAlignment="1">
      <alignment vertical="center"/>
    </xf>
    <xf numFmtId="0" fontId="0" fillId="0" borderId="23" xfId="0" applyBorder="1" applyAlignment="1">
      <alignment vertical="center"/>
    </xf>
    <xf numFmtId="0" fontId="0" fillId="2" borderId="11" xfId="0" applyFill="1" applyBorder="1" applyAlignment="1">
      <alignment vertical="center"/>
    </xf>
    <xf numFmtId="0" fontId="4" fillId="0" borderId="21" xfId="0" applyFont="1" applyBorder="1" applyAlignment="1">
      <alignment vertical="center"/>
    </xf>
    <xf numFmtId="2" fontId="4" fillId="2" borderId="21" xfId="0" applyNumberFormat="1" applyFont="1" applyFill="1" applyBorder="1" applyAlignment="1">
      <alignment vertical="center"/>
    </xf>
    <xf numFmtId="0" fontId="4" fillId="0" borderId="48" xfId="0" applyFont="1" applyBorder="1" applyAlignment="1">
      <alignment vertical="center"/>
    </xf>
    <xf numFmtId="0" fontId="2" fillId="0" borderId="10" xfId="0" applyFont="1" applyBorder="1" applyAlignment="1">
      <alignment vertical="center"/>
    </xf>
    <xf numFmtId="0" fontId="3" fillId="3" borderId="24" xfId="0" applyFont="1" applyFill="1" applyBorder="1" applyAlignment="1">
      <alignment vertical="center"/>
    </xf>
    <xf numFmtId="2" fontId="4" fillId="0" borderId="6" xfId="0" applyNumberFormat="1" applyFont="1" applyBorder="1" applyAlignment="1">
      <alignment vertical="center"/>
    </xf>
    <xf numFmtId="2" fontId="5" fillId="0" borderId="7" xfId="0" applyNumberFormat="1" applyFont="1" applyBorder="1" applyAlignment="1">
      <alignment vertical="center"/>
    </xf>
    <xf numFmtId="2" fontId="4" fillId="0" borderId="10" xfId="0" applyNumberFormat="1" applyFont="1" applyBorder="1" applyAlignment="1">
      <alignment vertical="center"/>
    </xf>
    <xf numFmtId="2" fontId="4" fillId="0" borderId="19" xfId="0" applyNumberFormat="1" applyFont="1" applyBorder="1" applyAlignment="1">
      <alignment vertical="center"/>
    </xf>
    <xf numFmtId="2" fontId="4" fillId="3" borderId="13" xfId="0" applyNumberFormat="1" applyFont="1" applyFill="1" applyBorder="1" applyAlignment="1">
      <alignment vertical="center"/>
    </xf>
    <xf numFmtId="2" fontId="4" fillId="0" borderId="24" xfId="0" applyNumberFormat="1" applyFont="1" applyBorder="1" applyAlignment="1">
      <alignment vertical="center"/>
    </xf>
    <xf numFmtId="0" fontId="0" fillId="5" borderId="9" xfId="0" applyFill="1" applyBorder="1" applyAlignment="1">
      <alignment vertical="center"/>
    </xf>
    <xf numFmtId="2" fontId="4" fillId="5" borderId="20" xfId="0" applyNumberFormat="1" applyFont="1" applyFill="1" applyBorder="1" applyAlignment="1">
      <alignment vertical="center"/>
    </xf>
    <xf numFmtId="0" fontId="3" fillId="2" borderId="12" xfId="0" applyFont="1" applyFill="1" applyBorder="1" applyAlignment="1">
      <alignment vertical="center"/>
    </xf>
    <xf numFmtId="0" fontId="3" fillId="4" borderId="9" xfId="0" applyFont="1" applyFill="1" applyBorder="1" applyAlignment="1">
      <alignment vertical="center"/>
    </xf>
    <xf numFmtId="0" fontId="1" fillId="4" borderId="9" xfId="0" applyFont="1" applyFill="1" applyBorder="1" applyAlignment="1">
      <alignment vertical="center"/>
    </xf>
    <xf numFmtId="0" fontId="3" fillId="3" borderId="14" xfId="0" applyFont="1" applyFill="1" applyBorder="1" applyAlignment="1">
      <alignment vertical="center"/>
    </xf>
    <xf numFmtId="2" fontId="5" fillId="0" borderId="13" xfId="0" applyNumberFormat="1" applyFont="1" applyBorder="1" applyAlignment="1">
      <alignment vertical="center"/>
    </xf>
    <xf numFmtId="2" fontId="4" fillId="0" borderId="41" xfId="0" applyNumberFormat="1" applyFont="1" applyBorder="1" applyAlignment="1">
      <alignment vertical="center"/>
    </xf>
    <xf numFmtId="2" fontId="4" fillId="0" borderId="14" xfId="0" applyNumberFormat="1" applyFont="1" applyBorder="1" applyAlignment="1">
      <alignment vertical="center"/>
    </xf>
    <xf numFmtId="2" fontId="4" fillId="3" borderId="24" xfId="0" applyNumberFormat="1" applyFont="1" applyFill="1" applyBorder="1" applyAlignment="1">
      <alignment vertical="center"/>
    </xf>
    <xf numFmtId="0" fontId="0" fillId="0" borderId="31" xfId="0" applyBorder="1" applyAlignment="1">
      <alignment vertical="center"/>
    </xf>
    <xf numFmtId="0" fontId="0" fillId="2" borderId="44" xfId="0" applyFill="1" applyBorder="1" applyAlignment="1">
      <alignment vertical="center"/>
    </xf>
    <xf numFmtId="2" fontId="4" fillId="2" borderId="32" xfId="0" applyNumberFormat="1" applyFont="1" applyFill="1" applyBorder="1" applyAlignment="1">
      <alignment vertical="center"/>
    </xf>
    <xf numFmtId="0" fontId="4" fillId="0" borderId="22" xfId="0" applyFont="1" applyBorder="1" applyAlignment="1">
      <alignment vertical="center"/>
    </xf>
    <xf numFmtId="2" fontId="5" fillId="2" borderId="5" xfId="0" applyNumberFormat="1" applyFont="1" applyFill="1" applyBorder="1" applyAlignment="1">
      <alignment vertical="center"/>
    </xf>
    <xf numFmtId="0" fontId="6" fillId="0" borderId="2" xfId="0" applyFont="1" applyBorder="1" applyAlignment="1">
      <alignment vertical="center"/>
    </xf>
    <xf numFmtId="0" fontId="0" fillId="0" borderId="22" xfId="0" applyBorder="1" applyAlignment="1">
      <alignment vertical="center"/>
    </xf>
    <xf numFmtId="0" fontId="0" fillId="3" borderId="7" xfId="0" applyFill="1" applyBorder="1" applyAlignment="1">
      <alignment vertical="center"/>
    </xf>
    <xf numFmtId="2" fontId="5" fillId="0" borderId="19" xfId="0" applyNumberFormat="1" applyFont="1" applyBorder="1" applyAlignment="1">
      <alignment vertical="center"/>
    </xf>
    <xf numFmtId="2" fontId="5" fillId="0" borderId="3" xfId="0" applyNumberFormat="1" applyFont="1" applyBorder="1" applyAlignment="1">
      <alignment vertical="center"/>
    </xf>
    <xf numFmtId="2" fontId="4" fillId="9" borderId="10" xfId="0" applyNumberFormat="1" applyFont="1" applyFill="1" applyBorder="1" applyAlignment="1">
      <alignment horizontal="right" vertical="center"/>
    </xf>
    <xf numFmtId="2" fontId="13" fillId="9" borderId="19" xfId="0" applyNumberFormat="1" applyFont="1" applyFill="1" applyBorder="1" applyAlignment="1">
      <alignment horizontal="right" vertical="center"/>
    </xf>
    <xf numFmtId="2" fontId="4" fillId="9" borderId="13" xfId="0" applyNumberFormat="1" applyFont="1" applyFill="1" applyBorder="1" applyAlignment="1">
      <alignment horizontal="right" vertical="center"/>
    </xf>
    <xf numFmtId="2" fontId="4" fillId="9" borderId="16" xfId="0" applyNumberFormat="1" applyFont="1" applyFill="1" applyBorder="1" applyAlignment="1">
      <alignment horizontal="right" vertical="center"/>
    </xf>
    <xf numFmtId="2" fontId="4" fillId="9" borderId="24" xfId="0" applyNumberFormat="1" applyFont="1" applyFill="1" applyBorder="1" applyAlignment="1">
      <alignment horizontal="right" vertical="center"/>
    </xf>
    <xf numFmtId="2" fontId="4" fillId="8" borderId="13" xfId="0" applyNumberFormat="1" applyFont="1" applyFill="1" applyBorder="1" applyAlignment="1">
      <alignment horizontal="right" vertical="center" wrapText="1"/>
    </xf>
    <xf numFmtId="2" fontId="9" fillId="0" borderId="47" xfId="0" applyNumberFormat="1" applyFont="1" applyBorder="1" applyAlignment="1">
      <alignment horizontal="right" vertical="center" wrapText="1"/>
    </xf>
    <xf numFmtId="2" fontId="9" fillId="0" borderId="27" xfId="0" applyNumberFormat="1" applyFont="1" applyBorder="1" applyAlignment="1">
      <alignment horizontal="right" vertical="center" wrapText="1"/>
    </xf>
    <xf numFmtId="2" fontId="5" fillId="0" borderId="28" xfId="0" applyNumberFormat="1" applyFont="1" applyBorder="1" applyAlignment="1">
      <alignment horizontal="right" vertical="center" wrapText="1"/>
    </xf>
    <xf numFmtId="2" fontId="9" fillId="0" borderId="54" xfId="0" applyNumberFormat="1" applyFont="1" applyBorder="1" applyAlignment="1">
      <alignment horizontal="right" vertical="center" wrapText="1"/>
    </xf>
    <xf numFmtId="2" fontId="10" fillId="6" borderId="10" xfId="0" applyNumberFormat="1" applyFont="1" applyFill="1" applyBorder="1" applyAlignment="1">
      <alignment horizontal="right" vertical="center"/>
    </xf>
    <xf numFmtId="2" fontId="11" fillId="6" borderId="19" xfId="0" applyNumberFormat="1" applyFont="1" applyFill="1" applyBorder="1" applyAlignment="1">
      <alignment horizontal="right" vertical="center"/>
    </xf>
    <xf numFmtId="2" fontId="10" fillId="6" borderId="13" xfId="0" applyNumberFormat="1" applyFont="1" applyFill="1" applyBorder="1" applyAlignment="1">
      <alignment horizontal="right" vertical="center"/>
    </xf>
    <xf numFmtId="2" fontId="10" fillId="6" borderId="7" xfId="0" applyNumberFormat="1" applyFont="1" applyFill="1" applyBorder="1" applyAlignment="1">
      <alignment horizontal="right" vertical="center"/>
    </xf>
    <xf numFmtId="2" fontId="10" fillId="6" borderId="24" xfId="0" applyNumberFormat="1" applyFont="1" applyFill="1" applyBorder="1" applyAlignment="1">
      <alignment horizontal="right" vertical="center"/>
    </xf>
    <xf numFmtId="2" fontId="4" fillId="0" borderId="12" xfId="0" applyNumberFormat="1" applyFont="1" applyBorder="1" applyAlignment="1">
      <alignment vertical="center"/>
    </xf>
    <xf numFmtId="0" fontId="0" fillId="3" borderId="24" xfId="0" applyFill="1" applyBorder="1" applyAlignment="1">
      <alignment vertical="center"/>
    </xf>
    <xf numFmtId="0" fontId="6" fillId="0" borderId="8" xfId="0" applyFont="1" applyBorder="1" applyAlignment="1">
      <alignment horizontal="left" vertical="center"/>
    </xf>
    <xf numFmtId="0" fontId="3" fillId="7" borderId="18" xfId="0" applyFont="1" applyFill="1" applyBorder="1" applyAlignment="1">
      <alignment horizontal="left" vertical="center"/>
    </xf>
    <xf numFmtId="0" fontId="3" fillId="7" borderId="38" xfId="0" applyFont="1" applyFill="1" applyBorder="1" applyAlignment="1">
      <alignment horizontal="left" vertical="center"/>
    </xf>
    <xf numFmtId="0" fontId="3" fillId="7" borderId="25" xfId="0" applyFont="1" applyFill="1" applyBorder="1" applyAlignment="1">
      <alignment horizontal="left" vertical="center"/>
    </xf>
    <xf numFmtId="0" fontId="2" fillId="0" borderId="0" xfId="0" applyFont="1" applyAlignment="1">
      <alignment horizontal="center" vertical="center"/>
    </xf>
    <xf numFmtId="0" fontId="3" fillId="0" borderId="52" xfId="0" applyFont="1" applyBorder="1" applyAlignment="1">
      <alignment horizontal="left" vertical="center"/>
    </xf>
    <xf numFmtId="0" fontId="0" fillId="0" borderId="52" xfId="0" applyBorder="1" applyAlignment="1">
      <alignment horizontal="left" vertical="center"/>
    </xf>
    <xf numFmtId="0" fontId="0" fillId="0" borderId="53" xfId="0" applyBorder="1" applyAlignment="1">
      <alignment horizontal="left" vertical="center"/>
    </xf>
    <xf numFmtId="0" fontId="3" fillId="0" borderId="15" xfId="0" applyFont="1" applyBorder="1" applyAlignment="1">
      <alignment horizontal="left" vertical="center"/>
    </xf>
    <xf numFmtId="0" fontId="0" fillId="0" borderId="15" xfId="0" applyBorder="1" applyAlignment="1">
      <alignment horizontal="left" vertical="center"/>
    </xf>
    <xf numFmtId="0" fontId="0" fillId="0" borderId="28" xfId="0" applyBorder="1" applyAlignment="1">
      <alignment horizontal="left" vertical="center"/>
    </xf>
    <xf numFmtId="0" fontId="3" fillId="0" borderId="34" xfId="0" applyFont="1"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2" borderId="15" xfId="0" applyFill="1" applyBorder="1" applyAlignment="1">
      <alignment horizontal="left" vertical="center"/>
    </xf>
    <xf numFmtId="0" fontId="1" fillId="4" borderId="15" xfId="0" applyFont="1" applyFill="1" applyBorder="1" applyAlignment="1">
      <alignment horizontal="left" vertical="center"/>
    </xf>
    <xf numFmtId="0" fontId="3" fillId="3" borderId="18" xfId="0" applyFont="1" applyFill="1" applyBorder="1" applyAlignment="1">
      <alignment horizontal="left" vertical="center"/>
    </xf>
    <xf numFmtId="0" fontId="0" fillId="0" borderId="38" xfId="0" applyBorder="1" applyAlignment="1">
      <alignment horizontal="left" vertical="center"/>
    </xf>
    <xf numFmtId="0" fontId="0" fillId="0" borderId="25" xfId="0" applyBorder="1" applyAlignment="1">
      <alignment horizontal="left" vertical="center"/>
    </xf>
    <xf numFmtId="0" fontId="3" fillId="9" borderId="18" xfId="0" applyFont="1" applyFill="1" applyBorder="1" applyAlignment="1">
      <alignment horizontal="left" vertical="center"/>
    </xf>
    <xf numFmtId="0" fontId="0" fillId="9" borderId="38" xfId="0" applyFill="1" applyBorder="1" applyAlignment="1">
      <alignment horizontal="left" vertical="center"/>
    </xf>
    <xf numFmtId="0" fontId="0" fillId="9" borderId="25" xfId="0" applyFill="1" applyBorder="1" applyAlignment="1">
      <alignment horizontal="lef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7" fillId="0" borderId="15" xfId="0" applyFont="1" applyBorder="1" applyAlignment="1">
      <alignment horizontal="left" vertical="center"/>
    </xf>
    <xf numFmtId="0" fontId="8" fillId="0" borderId="15" xfId="0" applyFont="1" applyBorder="1" applyAlignment="1">
      <alignment horizontal="left" vertical="center"/>
    </xf>
    <xf numFmtId="0" fontId="6" fillId="0" borderId="18" xfId="0" applyFont="1" applyBorder="1" applyAlignment="1">
      <alignment horizontal="left" vertical="center"/>
    </xf>
    <xf numFmtId="0" fontId="6" fillId="0" borderId="38" xfId="0" applyFont="1" applyBorder="1" applyAlignment="1">
      <alignment horizontal="left" vertical="center"/>
    </xf>
    <xf numFmtId="0" fontId="6" fillId="0" borderId="25" xfId="0" applyFont="1" applyBorder="1" applyAlignment="1">
      <alignment horizontal="left" vertical="center"/>
    </xf>
    <xf numFmtId="0" fontId="3" fillId="6" borderId="18" xfId="0" applyFont="1" applyFill="1" applyBorder="1" applyAlignment="1">
      <alignment horizontal="left" vertical="center" wrapText="1"/>
    </xf>
    <xf numFmtId="0" fontId="3" fillId="6" borderId="38"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0" borderId="0" xfId="0" applyFont="1" applyAlignment="1">
      <alignment horizontal="center" wrapText="1"/>
    </xf>
    <xf numFmtId="0" fontId="15" fillId="0" borderId="21" xfId="0" applyFont="1" applyBorder="1" applyAlignment="1">
      <alignment horizontal="center"/>
    </xf>
    <xf numFmtId="0" fontId="6" fillId="0" borderId="15" xfId="0" applyFont="1" applyBorder="1" applyAlignment="1">
      <alignment horizontal="left" vertical="center"/>
    </xf>
    <xf numFmtId="2" fontId="9" fillId="0" borderId="0" xfId="0" applyNumberFormat="1" applyFont="1" applyAlignment="1">
      <alignment horizontal="right" vertical="center" wrapText="1"/>
    </xf>
    <xf numFmtId="0" fontId="6" fillId="0" borderId="15" xfId="0" applyFont="1" applyBorder="1" applyAlignment="1">
      <alignment horizontal="left" vertical="center" wrapText="1"/>
    </xf>
  </cellXfs>
  <cellStyles count="2">
    <cellStyle name="Normalny" xfId="0" builtinId="0"/>
    <cellStyle name="Normalny 2" xfId="1" xr:uid="{0C2E9F7C-E7CB-4BA2-875F-9F1E8A11AA3F}"/>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Grzegorz Augustyniak" id="{DAB66062-C8E1-439F-AEA0-9D6E685771BA}" userId="S::august@sgh.waw.pl::5504b4d9-5b7a-4cd9-b583-67a0e25dbc6f" providerId="AD"/>
</personList>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44" dT="2023-06-15T12:23:40.47" personId="{DAB66062-C8E1-439F-AEA0-9D6E685771BA}" id="{4471C5C4-FCFA-4DF5-A7AE-C461A28B8B91}">
    <text xml:space="preserve">This is the only case, when the student has to make manual correction in the control chart by deducting the surplus (over limit) ECTS. The reason is, that the deduction can refer to courses, or other components. </text>
  </threadedComment>
  <threadedComment ref="H54" dT="2023-06-15T12:23:25.30" personId="{DAB66062-C8E1-439F-AEA0-9D6E685771BA}" id="{20A379A9-B702-467C-B476-F5E06115D9EA}">
    <text>This is the only case, when the student has to make manual correction in the control chart by deducting the surplus (over limit) ECTS. The reason is, that the deduction can refer to courses and/or other components. Since in this example the surplus results both form Term 2 and Flexibility rule, the student has to make two deductions (or one for 4.75 ECTS) if there is sufficient surplus of ECTS in the given category. Otherwise, the student will have missing ECTS. Deductions in the given term/flexibility rule cannot exceed the total number of ECTS in the given category for the term/flexibility rule. For example, the studnet cannot deduct ECTS for other components for 4.75 if the total number of ECTS completed in the given term is lower than the surplus.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9"/>
  <sheetViews>
    <sheetView zoomScale="85" workbookViewId="0">
      <selection activeCell="I8" sqref="I8"/>
    </sheetView>
  </sheetViews>
  <sheetFormatPr defaultColWidth="11.42578125" defaultRowHeight="12.75" x14ac:dyDescent="0.2"/>
  <cols>
    <col min="1" max="1" width="22.140625" customWidth="1"/>
    <col min="2" max="2" width="54.28515625" customWidth="1"/>
    <col min="3" max="3" width="9" customWidth="1"/>
    <col min="4" max="4" width="10.5703125" customWidth="1"/>
    <col min="5" max="6" width="10.140625" customWidth="1"/>
    <col min="7" max="7" width="9.7109375" customWidth="1"/>
    <col min="8" max="8" width="13.5703125" customWidth="1"/>
    <col min="9" max="9" width="13.42578125" customWidth="1"/>
    <col min="11" max="11" width="32.7109375" customWidth="1"/>
  </cols>
  <sheetData>
    <row r="1" spans="1:19" x14ac:dyDescent="0.2">
      <c r="A1" s="129" t="s">
        <v>80</v>
      </c>
      <c r="B1" s="129"/>
      <c r="C1" s="129"/>
      <c r="D1" s="129"/>
      <c r="E1" s="129"/>
      <c r="F1" s="129"/>
      <c r="G1" s="129"/>
    </row>
    <row r="2" spans="1:19" ht="13.5" thickBot="1" x14ac:dyDescent="0.25">
      <c r="B2" s="160" t="s">
        <v>96</v>
      </c>
      <c r="C2" s="160"/>
      <c r="D2" s="160"/>
    </row>
    <row r="3" spans="1:19" x14ac:dyDescent="0.2">
      <c r="A3" s="47" t="s">
        <v>21</v>
      </c>
      <c r="B3" s="130"/>
      <c r="C3" s="131"/>
      <c r="D3" s="131"/>
      <c r="E3" s="131"/>
      <c r="F3" s="131"/>
      <c r="G3" s="132"/>
      <c r="H3" s="44"/>
      <c r="I3" s="44"/>
    </row>
    <row r="4" spans="1:19" x14ac:dyDescent="0.2">
      <c r="A4" s="48" t="s">
        <v>23</v>
      </c>
      <c r="B4" s="133"/>
      <c r="C4" s="134"/>
      <c r="D4" s="134"/>
      <c r="E4" s="134"/>
      <c r="F4" s="134"/>
      <c r="G4" s="135"/>
      <c r="H4" s="44"/>
      <c r="I4" s="44"/>
    </row>
    <row r="5" spans="1:19" x14ac:dyDescent="0.2">
      <c r="A5" s="48" t="s">
        <v>22</v>
      </c>
      <c r="B5" s="133"/>
      <c r="C5" s="134"/>
      <c r="D5" s="134"/>
      <c r="E5" s="134"/>
      <c r="F5" s="134"/>
      <c r="G5" s="135"/>
      <c r="H5" s="44"/>
      <c r="I5" s="44"/>
    </row>
    <row r="6" spans="1:19" ht="13.5" thickBot="1" x14ac:dyDescent="0.25">
      <c r="A6" s="49" t="s">
        <v>24</v>
      </c>
      <c r="B6" s="136"/>
      <c r="C6" s="137"/>
      <c r="D6" s="137"/>
      <c r="E6" s="137"/>
      <c r="F6" s="137"/>
      <c r="G6" s="138"/>
      <c r="H6" s="44"/>
      <c r="I6" s="44"/>
    </row>
    <row r="7" spans="1:19" ht="27.75" customHeight="1" thickBot="1" x14ac:dyDescent="0.25">
      <c r="A7" s="20" t="s">
        <v>90</v>
      </c>
      <c r="B7" s="50" t="s">
        <v>91</v>
      </c>
      <c r="C7" s="15" t="s">
        <v>1</v>
      </c>
      <c r="D7" s="16" t="s">
        <v>51</v>
      </c>
      <c r="E7" s="17" t="s">
        <v>10</v>
      </c>
      <c r="F7" s="18" t="s">
        <v>4</v>
      </c>
      <c r="G7" s="19" t="s">
        <v>2</v>
      </c>
      <c r="H7" s="42"/>
      <c r="I7" s="44"/>
      <c r="K7" s="133" t="s">
        <v>56</v>
      </c>
      <c r="L7" s="133"/>
      <c r="M7" s="133"/>
      <c r="N7" s="133"/>
      <c r="O7" s="133"/>
      <c r="P7" s="133"/>
      <c r="Q7" s="133"/>
      <c r="R7" s="133"/>
      <c r="S7" s="133"/>
    </row>
    <row r="8" spans="1:19" ht="20.100000000000001" customHeight="1" x14ac:dyDescent="0.2">
      <c r="A8" s="51" t="s">
        <v>27</v>
      </c>
      <c r="B8" s="52" t="s">
        <v>37</v>
      </c>
      <c r="C8" s="53"/>
      <c r="D8" s="54"/>
      <c r="E8" s="55"/>
      <c r="F8" s="55"/>
      <c r="G8" s="56"/>
      <c r="H8" s="44"/>
      <c r="I8" s="44"/>
      <c r="K8" s="139" t="s">
        <v>19</v>
      </c>
      <c r="L8" s="139"/>
      <c r="M8" s="139"/>
      <c r="N8" s="139"/>
      <c r="O8" s="139"/>
      <c r="P8" s="139"/>
      <c r="Q8" s="139"/>
      <c r="R8" s="139"/>
      <c r="S8" s="139"/>
    </row>
    <row r="9" spans="1:19" ht="20.100000000000001" customHeight="1" x14ac:dyDescent="0.2">
      <c r="A9" s="57"/>
      <c r="B9" s="58" t="s">
        <v>82</v>
      </c>
      <c r="C9" s="59"/>
      <c r="D9" s="60"/>
      <c r="E9" s="61"/>
      <c r="F9" s="61"/>
      <c r="G9" s="62"/>
      <c r="H9" s="44"/>
      <c r="I9" s="44"/>
      <c r="K9" s="140" t="s">
        <v>20</v>
      </c>
      <c r="L9" s="140"/>
      <c r="M9" s="140"/>
      <c r="N9" s="140"/>
      <c r="O9" s="140"/>
      <c r="P9" s="140"/>
      <c r="Q9" s="140"/>
      <c r="R9" s="140"/>
      <c r="S9" s="140"/>
    </row>
    <row r="10" spans="1:19" ht="20.100000000000001" customHeight="1" x14ac:dyDescent="0.2">
      <c r="A10" s="57"/>
      <c r="B10" s="58" t="s">
        <v>83</v>
      </c>
      <c r="C10" s="59"/>
      <c r="D10" s="60"/>
      <c r="E10" s="61"/>
      <c r="F10" s="61"/>
      <c r="G10" s="62"/>
      <c r="H10" s="44"/>
      <c r="I10" s="44"/>
      <c r="K10" s="141" t="s">
        <v>73</v>
      </c>
      <c r="L10" s="142"/>
      <c r="M10" s="142"/>
      <c r="N10" s="142"/>
      <c r="O10" s="142"/>
      <c r="P10" s="142"/>
      <c r="Q10" s="142"/>
      <c r="R10" s="142"/>
      <c r="S10" s="143"/>
    </row>
    <row r="11" spans="1:19" ht="20.100000000000001" customHeight="1" x14ac:dyDescent="0.2">
      <c r="A11" s="57"/>
      <c r="B11" s="58" t="s">
        <v>84</v>
      </c>
      <c r="C11" s="59"/>
      <c r="D11" s="60"/>
      <c r="E11" s="61"/>
      <c r="F11" s="61"/>
      <c r="G11" s="62"/>
      <c r="H11" s="44"/>
      <c r="I11" s="44"/>
      <c r="K11" s="144" t="s">
        <v>74</v>
      </c>
      <c r="L11" s="145"/>
      <c r="M11" s="145"/>
      <c r="N11" s="145"/>
      <c r="O11" s="145"/>
      <c r="P11" s="145"/>
      <c r="Q11" s="145"/>
      <c r="R11" s="145"/>
      <c r="S11" s="146"/>
    </row>
    <row r="12" spans="1:19" ht="20.100000000000001" customHeight="1" x14ac:dyDescent="0.2">
      <c r="A12" s="57"/>
      <c r="B12" s="58" t="s">
        <v>85</v>
      </c>
      <c r="C12" s="59"/>
      <c r="D12" s="60"/>
      <c r="E12" s="61"/>
      <c r="F12" s="61"/>
      <c r="G12" s="62"/>
      <c r="H12" s="44"/>
      <c r="I12" s="44"/>
      <c r="K12" s="126" t="s">
        <v>35</v>
      </c>
      <c r="L12" s="127"/>
      <c r="M12" s="127"/>
      <c r="N12" s="127"/>
      <c r="O12" s="127"/>
      <c r="P12" s="127"/>
      <c r="Q12" s="127"/>
      <c r="R12" s="127"/>
      <c r="S12" s="128"/>
    </row>
    <row r="13" spans="1:19" ht="20.100000000000001" customHeight="1" x14ac:dyDescent="0.2">
      <c r="A13" s="57"/>
      <c r="B13" s="58" t="s">
        <v>86</v>
      </c>
      <c r="C13" s="59"/>
      <c r="D13" s="60"/>
      <c r="E13" s="61"/>
      <c r="F13" s="61"/>
      <c r="G13" s="62"/>
      <c r="H13" s="44"/>
      <c r="I13" s="44"/>
      <c r="K13" s="126" t="s">
        <v>50</v>
      </c>
      <c r="L13" s="127"/>
      <c r="M13" s="127"/>
      <c r="N13" s="127"/>
      <c r="O13" s="127"/>
      <c r="P13" s="127"/>
      <c r="Q13" s="127"/>
      <c r="R13" s="127"/>
      <c r="S13" s="128"/>
    </row>
    <row r="14" spans="1:19" ht="20.100000000000001" customHeight="1" x14ac:dyDescent="0.2">
      <c r="A14" s="57"/>
      <c r="B14" s="58" t="s">
        <v>87</v>
      </c>
      <c r="C14" s="59"/>
      <c r="D14" s="60"/>
      <c r="E14" s="61"/>
      <c r="F14" s="61"/>
      <c r="G14" s="62"/>
      <c r="H14" s="44"/>
      <c r="I14" s="44"/>
      <c r="K14" s="126" t="s">
        <v>36</v>
      </c>
      <c r="L14" s="142"/>
      <c r="M14" s="142"/>
      <c r="N14" s="142"/>
      <c r="O14" s="142"/>
      <c r="P14" s="142"/>
      <c r="Q14" s="142"/>
      <c r="R14" s="142"/>
      <c r="S14" s="143"/>
    </row>
    <row r="15" spans="1:19" ht="20.100000000000001" customHeight="1" x14ac:dyDescent="0.2">
      <c r="A15" s="57"/>
      <c r="B15" s="58" t="s">
        <v>42</v>
      </c>
      <c r="C15" s="63"/>
      <c r="D15" s="64"/>
      <c r="E15" s="61"/>
      <c r="F15" s="61"/>
      <c r="G15" s="62"/>
      <c r="H15" s="44"/>
      <c r="I15" s="44"/>
      <c r="K15" s="133" t="s">
        <v>100</v>
      </c>
      <c r="L15" s="133"/>
      <c r="M15" s="133"/>
      <c r="N15" s="133"/>
      <c r="O15" s="133"/>
      <c r="P15" s="133"/>
      <c r="Q15" s="133"/>
      <c r="R15" s="133"/>
      <c r="S15" s="133"/>
    </row>
    <row r="16" spans="1:19" ht="20.100000000000001" customHeight="1" x14ac:dyDescent="0.2">
      <c r="A16" s="57"/>
      <c r="B16" s="58" t="s">
        <v>43</v>
      </c>
      <c r="C16" s="63"/>
      <c r="D16" s="64"/>
      <c r="E16" s="61"/>
      <c r="F16" s="61"/>
      <c r="G16" s="62"/>
      <c r="H16" s="44"/>
      <c r="I16" s="44"/>
      <c r="K16" s="134" t="s">
        <v>40</v>
      </c>
      <c r="L16" s="134"/>
      <c r="M16" s="134"/>
      <c r="N16" s="134"/>
      <c r="O16" s="134"/>
      <c r="P16" s="134"/>
      <c r="Q16" s="134"/>
      <c r="R16" s="134"/>
      <c r="S16" s="134"/>
    </row>
    <row r="17" spans="1:24" ht="20.100000000000001" customHeight="1" x14ac:dyDescent="0.2">
      <c r="A17" s="57"/>
      <c r="B17" s="58" t="s">
        <v>89</v>
      </c>
      <c r="C17" s="89"/>
      <c r="D17" s="107"/>
      <c r="E17" s="61"/>
      <c r="F17" s="61"/>
      <c r="G17" s="62"/>
      <c r="H17" s="44"/>
      <c r="I17" s="44"/>
      <c r="K17" s="153" t="s">
        <v>77</v>
      </c>
      <c r="L17" s="154"/>
      <c r="M17" s="154"/>
      <c r="N17" s="154"/>
      <c r="O17" s="154"/>
      <c r="P17" s="154"/>
      <c r="Q17" s="154"/>
      <c r="R17" s="154"/>
      <c r="S17" s="155"/>
    </row>
    <row r="18" spans="1:24" ht="20.100000000000001" customHeight="1" x14ac:dyDescent="0.2">
      <c r="A18" s="57"/>
      <c r="B18" s="65" t="s">
        <v>33</v>
      </c>
      <c r="C18" s="59"/>
      <c r="D18" s="60"/>
      <c r="E18" s="61"/>
      <c r="F18" s="61"/>
      <c r="G18" s="62"/>
      <c r="H18" s="44"/>
      <c r="I18" s="44"/>
      <c r="K18" s="125" t="s">
        <v>62</v>
      </c>
      <c r="L18" s="125"/>
      <c r="M18" s="125"/>
      <c r="N18" s="125"/>
      <c r="O18" s="125"/>
      <c r="P18" s="125"/>
      <c r="Q18" s="125"/>
      <c r="R18" s="125"/>
      <c r="S18" s="125"/>
    </row>
    <row r="19" spans="1:24" ht="20.100000000000001" customHeight="1" x14ac:dyDescent="0.2">
      <c r="A19" s="66"/>
      <c r="B19" s="67" t="s">
        <v>18</v>
      </c>
      <c r="C19" s="68"/>
      <c r="D19" s="69"/>
      <c r="E19" s="70"/>
      <c r="F19" s="70"/>
      <c r="G19" s="71"/>
      <c r="H19" s="44"/>
      <c r="I19" s="44"/>
      <c r="K19" s="152" t="s">
        <v>101</v>
      </c>
      <c r="L19" s="152"/>
      <c r="M19" s="152"/>
      <c r="N19" s="152"/>
      <c r="O19" s="152"/>
      <c r="P19" s="152"/>
      <c r="Q19" s="152"/>
      <c r="R19" s="152"/>
      <c r="S19" s="152"/>
      <c r="T19" s="152"/>
      <c r="U19" s="152"/>
      <c r="V19" s="152"/>
      <c r="W19" s="152"/>
      <c r="X19" s="152"/>
    </row>
    <row r="20" spans="1:24" ht="20.100000000000001" customHeight="1" x14ac:dyDescent="0.2">
      <c r="A20" s="57"/>
      <c r="B20" s="72" t="s">
        <v>17</v>
      </c>
      <c r="C20" s="61"/>
      <c r="D20" s="61"/>
      <c r="E20" s="73"/>
      <c r="F20" s="61"/>
      <c r="G20" s="62"/>
      <c r="H20" s="44"/>
      <c r="I20" s="44"/>
    </row>
    <row r="21" spans="1:24" ht="20.100000000000001" customHeight="1" x14ac:dyDescent="0.2">
      <c r="A21" s="57"/>
      <c r="B21" s="58" t="s">
        <v>15</v>
      </c>
      <c r="C21" s="61"/>
      <c r="D21" s="61"/>
      <c r="E21" s="74"/>
      <c r="F21" s="61"/>
      <c r="G21" s="62"/>
      <c r="H21" s="44"/>
      <c r="I21" s="44"/>
      <c r="K21" s="5"/>
    </row>
    <row r="22" spans="1:24" ht="20.100000000000001" customHeight="1" x14ac:dyDescent="0.2">
      <c r="A22" s="57"/>
      <c r="B22" s="58" t="s">
        <v>16</v>
      </c>
      <c r="C22" s="61"/>
      <c r="D22" s="61"/>
      <c r="E22" s="74"/>
      <c r="F22" s="61"/>
      <c r="G22" s="62"/>
      <c r="H22" s="44"/>
      <c r="I22" s="44"/>
      <c r="K22" s="5"/>
    </row>
    <row r="23" spans="1:24" ht="20.100000000000001" customHeight="1" x14ac:dyDescent="0.2">
      <c r="A23" s="57"/>
      <c r="B23" s="58" t="s">
        <v>38</v>
      </c>
      <c r="C23" s="61"/>
      <c r="D23" s="61"/>
      <c r="E23" s="74"/>
      <c r="F23" s="61"/>
      <c r="G23" s="62"/>
      <c r="H23" s="147" t="s">
        <v>57</v>
      </c>
      <c r="I23" s="149" t="s">
        <v>58</v>
      </c>
      <c r="K23" s="133" t="s">
        <v>59</v>
      </c>
      <c r="L23" s="133"/>
      <c r="M23" s="133"/>
      <c r="N23" s="133"/>
      <c r="O23" s="133"/>
      <c r="P23" s="133"/>
      <c r="Q23" s="133"/>
      <c r="R23" s="133"/>
      <c r="S23" s="133"/>
    </row>
    <row r="24" spans="1:24" ht="20.100000000000001" customHeight="1" thickBot="1" x14ac:dyDescent="0.25">
      <c r="A24" s="75"/>
      <c r="B24" s="76" t="s">
        <v>39</v>
      </c>
      <c r="C24" s="77"/>
      <c r="D24" s="77"/>
      <c r="E24" s="78"/>
      <c r="F24" s="77"/>
      <c r="G24" s="79"/>
      <c r="H24" s="148"/>
      <c r="I24" s="150"/>
      <c r="J24" s="2"/>
      <c r="K24" s="151" t="s">
        <v>60</v>
      </c>
      <c r="L24" s="151"/>
      <c r="M24" s="151"/>
      <c r="N24" s="151"/>
      <c r="O24" s="151"/>
      <c r="P24" s="151"/>
      <c r="Q24" s="151"/>
      <c r="R24" s="151"/>
      <c r="S24" s="151"/>
    </row>
    <row r="25" spans="1:24" ht="20.100000000000001" customHeight="1" thickBot="1" x14ac:dyDescent="0.25">
      <c r="A25" s="80" t="s">
        <v>29</v>
      </c>
      <c r="B25" s="81" t="s">
        <v>34</v>
      </c>
      <c r="C25" s="82">
        <f>SUM(C8:C24)</f>
        <v>0</v>
      </c>
      <c r="D25" s="83">
        <f>SUM(D8:D24)</f>
        <v>0</v>
      </c>
      <c r="E25" s="84">
        <f>SUM(E20:E24)</f>
        <v>0</v>
      </c>
      <c r="F25" s="85"/>
      <c r="G25" s="86">
        <f>SUM(C25:E25)</f>
        <v>0</v>
      </c>
      <c r="H25" s="87">
        <f>G25-24</f>
        <v>-24</v>
      </c>
      <c r="I25" s="87">
        <f>37.5-G25</f>
        <v>37.5</v>
      </c>
      <c r="K25" s="163" t="s">
        <v>76</v>
      </c>
      <c r="L25" s="163"/>
      <c r="M25" s="163"/>
      <c r="N25" s="163"/>
      <c r="O25" s="163"/>
      <c r="P25" s="163"/>
      <c r="Q25" s="163"/>
      <c r="R25" s="163"/>
      <c r="S25" s="163"/>
    </row>
    <row r="26" spans="1:24" ht="9.9499999999999993" customHeight="1" thickBot="1" x14ac:dyDescent="0.25">
      <c r="A26" s="44"/>
      <c r="B26" s="44"/>
      <c r="C26" s="61"/>
      <c r="D26" s="61"/>
      <c r="E26" s="61"/>
      <c r="F26" s="61"/>
      <c r="G26" s="61"/>
      <c r="H26" s="44"/>
      <c r="I26" s="44"/>
      <c r="K26" s="163"/>
      <c r="L26" s="163"/>
      <c r="M26" s="163"/>
      <c r="N26" s="163"/>
      <c r="O26" s="163"/>
      <c r="P26" s="163"/>
      <c r="Q26" s="163"/>
      <c r="R26" s="163"/>
      <c r="S26" s="163"/>
    </row>
    <row r="27" spans="1:24" ht="20.100000000000001" customHeight="1" x14ac:dyDescent="0.2">
      <c r="A27" s="51" t="s">
        <v>28</v>
      </c>
      <c r="B27" s="52" t="s">
        <v>41</v>
      </c>
      <c r="C27" s="53"/>
      <c r="D27" s="54"/>
      <c r="E27" s="55"/>
      <c r="F27" s="55"/>
      <c r="G27" s="56"/>
      <c r="H27" s="44"/>
      <c r="I27" s="44"/>
      <c r="K27" s="163"/>
      <c r="L27" s="163"/>
      <c r="M27" s="163"/>
      <c r="N27" s="163"/>
      <c r="O27" s="163"/>
      <c r="P27" s="163"/>
      <c r="Q27" s="163"/>
      <c r="R27" s="163"/>
      <c r="S27" s="163"/>
    </row>
    <row r="28" spans="1:24" ht="20.100000000000001" customHeight="1" x14ac:dyDescent="0.2">
      <c r="A28" s="57"/>
      <c r="B28" s="88" t="s">
        <v>82</v>
      </c>
      <c r="C28" s="89"/>
      <c r="D28" s="60"/>
      <c r="E28" s="61"/>
      <c r="F28" s="61"/>
      <c r="G28" s="62"/>
      <c r="H28" s="44"/>
      <c r="I28" s="44"/>
    </row>
    <row r="29" spans="1:24" ht="20.100000000000001" customHeight="1" x14ac:dyDescent="0.2">
      <c r="A29" s="57"/>
      <c r="B29" s="58" t="s">
        <v>83</v>
      </c>
      <c r="C29" s="59"/>
      <c r="D29" s="60"/>
      <c r="E29" s="61"/>
      <c r="F29" s="61"/>
      <c r="G29" s="62"/>
      <c r="H29" s="44"/>
      <c r="I29" s="44"/>
      <c r="K29" s="4"/>
    </row>
    <row r="30" spans="1:24" ht="20.100000000000001" customHeight="1" x14ac:dyDescent="0.2">
      <c r="A30" s="57"/>
      <c r="B30" s="58" t="s">
        <v>84</v>
      </c>
      <c r="C30" s="59"/>
      <c r="D30" s="60"/>
      <c r="E30" s="61"/>
      <c r="F30" s="61"/>
      <c r="G30" s="62"/>
      <c r="H30" s="44"/>
      <c r="I30" s="44"/>
    </row>
    <row r="31" spans="1:24" ht="20.100000000000001" customHeight="1" x14ac:dyDescent="0.2">
      <c r="A31" s="57"/>
      <c r="B31" s="58" t="s">
        <v>85</v>
      </c>
      <c r="C31" s="59"/>
      <c r="D31" s="60"/>
      <c r="E31" s="61"/>
      <c r="F31" s="61"/>
      <c r="G31" s="62"/>
      <c r="H31" s="44"/>
      <c r="I31" s="44"/>
    </row>
    <row r="32" spans="1:24" ht="20.100000000000001" customHeight="1" x14ac:dyDescent="0.2">
      <c r="A32" s="57"/>
      <c r="B32" s="58" t="s">
        <v>86</v>
      </c>
      <c r="C32" s="59"/>
      <c r="D32" s="60"/>
      <c r="E32" s="61"/>
      <c r="F32" s="61"/>
      <c r="G32" s="62"/>
      <c r="H32" s="44"/>
      <c r="I32" s="44"/>
    </row>
    <row r="33" spans="1:19" ht="20.100000000000001" customHeight="1" x14ac:dyDescent="0.2">
      <c r="A33" s="57"/>
      <c r="B33" s="58" t="s">
        <v>87</v>
      </c>
      <c r="C33" s="59"/>
      <c r="D33" s="60"/>
      <c r="E33" s="61"/>
      <c r="F33" s="61"/>
      <c r="G33" s="62"/>
      <c r="H33" s="44"/>
      <c r="I33" s="44"/>
    </row>
    <row r="34" spans="1:19" ht="20.100000000000001" customHeight="1" x14ac:dyDescent="0.2">
      <c r="A34" s="57"/>
      <c r="B34" s="58" t="s">
        <v>44</v>
      </c>
      <c r="C34" s="63"/>
      <c r="D34" s="64"/>
      <c r="E34" s="61"/>
      <c r="F34" s="61"/>
      <c r="G34" s="62"/>
      <c r="H34" s="44"/>
      <c r="I34" s="44"/>
    </row>
    <row r="35" spans="1:19" ht="20.100000000000001" customHeight="1" x14ac:dyDescent="0.2">
      <c r="A35" s="57"/>
      <c r="B35" s="65" t="s">
        <v>43</v>
      </c>
      <c r="C35" s="63"/>
      <c r="D35" s="64"/>
      <c r="E35" s="61"/>
      <c r="F35" s="61"/>
      <c r="G35" s="62"/>
      <c r="H35" s="44"/>
      <c r="I35" s="44"/>
    </row>
    <row r="36" spans="1:19" ht="20.100000000000001" customHeight="1" x14ac:dyDescent="0.2">
      <c r="A36" s="57"/>
      <c r="B36" s="65" t="s">
        <v>32</v>
      </c>
      <c r="C36" s="59"/>
      <c r="D36" s="60"/>
      <c r="E36" s="61"/>
      <c r="F36" s="61"/>
      <c r="G36" s="62"/>
      <c r="H36" s="44"/>
      <c r="I36" s="44"/>
    </row>
    <row r="37" spans="1:19" ht="20.100000000000001" customHeight="1" x14ac:dyDescent="0.2">
      <c r="A37" s="66"/>
      <c r="B37" s="90" t="s">
        <v>88</v>
      </c>
      <c r="C37" s="68"/>
      <c r="D37" s="69"/>
      <c r="E37" s="70"/>
      <c r="F37" s="70"/>
      <c r="G37" s="71"/>
      <c r="H37" s="44"/>
      <c r="I37" s="44"/>
    </row>
    <row r="38" spans="1:19" ht="20.100000000000001" customHeight="1" x14ac:dyDescent="0.2">
      <c r="A38" s="57"/>
      <c r="B38" s="91" t="s">
        <v>53</v>
      </c>
      <c r="C38" s="61"/>
      <c r="D38" s="61"/>
      <c r="E38" s="61"/>
      <c r="F38" s="73"/>
      <c r="G38" s="62"/>
      <c r="H38" s="44"/>
      <c r="I38" s="44"/>
    </row>
    <row r="39" spans="1:19" ht="20.100000000000001" customHeight="1" x14ac:dyDescent="0.2">
      <c r="A39" s="57"/>
      <c r="B39" s="92" t="s">
        <v>52</v>
      </c>
      <c r="C39" s="61"/>
      <c r="D39" s="61"/>
      <c r="E39" s="73"/>
      <c r="F39" s="61"/>
      <c r="G39" s="62"/>
      <c r="H39" s="44"/>
      <c r="I39" s="44"/>
    </row>
    <row r="40" spans="1:19" ht="20.100000000000001" customHeight="1" x14ac:dyDescent="0.2">
      <c r="A40" s="57"/>
      <c r="B40" s="58" t="s">
        <v>46</v>
      </c>
      <c r="C40" s="61"/>
      <c r="D40" s="61"/>
      <c r="E40" s="74"/>
      <c r="F40" s="61"/>
      <c r="G40" s="62"/>
      <c r="H40" s="44"/>
      <c r="I40" s="44"/>
    </row>
    <row r="41" spans="1:19" ht="20.100000000000001" customHeight="1" x14ac:dyDescent="0.2">
      <c r="A41" s="57"/>
      <c r="B41" s="58" t="s">
        <v>47</v>
      </c>
      <c r="C41" s="61"/>
      <c r="D41" s="61"/>
      <c r="E41" s="74"/>
      <c r="F41" s="61"/>
      <c r="G41" s="62"/>
      <c r="H41" s="44"/>
      <c r="I41" s="44"/>
    </row>
    <row r="42" spans="1:19" ht="20.100000000000001" customHeight="1" x14ac:dyDescent="0.2">
      <c r="A42" s="57"/>
      <c r="B42" s="58" t="s">
        <v>48</v>
      </c>
      <c r="C42" s="61"/>
      <c r="D42" s="61"/>
      <c r="E42" s="74"/>
      <c r="F42" s="61"/>
      <c r="G42" s="62"/>
      <c r="H42" s="147" t="s">
        <v>54</v>
      </c>
      <c r="I42" s="149" t="s">
        <v>58</v>
      </c>
      <c r="K42" s="133" t="s">
        <v>59</v>
      </c>
      <c r="L42" s="133"/>
      <c r="M42" s="133"/>
      <c r="N42" s="133"/>
      <c r="O42" s="133"/>
      <c r="P42" s="133"/>
      <c r="Q42" s="133"/>
      <c r="R42" s="133"/>
      <c r="S42" s="133"/>
    </row>
    <row r="43" spans="1:19" ht="20.100000000000001" customHeight="1" thickBot="1" x14ac:dyDescent="0.25">
      <c r="A43" s="75"/>
      <c r="B43" s="76" t="s">
        <v>49</v>
      </c>
      <c r="C43" s="77"/>
      <c r="D43" s="77"/>
      <c r="E43" s="78"/>
      <c r="F43" s="77"/>
      <c r="G43" s="79"/>
      <c r="H43" s="148"/>
      <c r="I43" s="150"/>
      <c r="J43" s="2"/>
      <c r="K43" s="151" t="s">
        <v>66</v>
      </c>
      <c r="L43" s="151"/>
      <c r="M43" s="151"/>
      <c r="N43" s="151"/>
      <c r="O43" s="151"/>
      <c r="P43" s="151"/>
      <c r="Q43" s="151"/>
      <c r="R43" s="151"/>
      <c r="S43" s="151"/>
    </row>
    <row r="44" spans="1:19" ht="20.100000000000001" customHeight="1" thickBot="1" x14ac:dyDescent="0.25">
      <c r="A44" s="80" t="s">
        <v>30</v>
      </c>
      <c r="B44" s="93" t="s">
        <v>34</v>
      </c>
      <c r="C44" s="82">
        <f>SUM(C27:C43)</f>
        <v>0</v>
      </c>
      <c r="D44" s="94">
        <f>SUM(D27:D43)</f>
        <v>0</v>
      </c>
      <c r="E44" s="95">
        <f>SUM(E38:E43)</f>
        <v>0</v>
      </c>
      <c r="F44" s="96">
        <f>SUM(F38:F43)</f>
        <v>0</v>
      </c>
      <c r="G44" s="97">
        <f>SUM(C44:F44)</f>
        <v>0</v>
      </c>
      <c r="H44" s="87">
        <f>G44-24</f>
        <v>-24</v>
      </c>
      <c r="I44" s="87">
        <f>37.5-G44</f>
        <v>37.5</v>
      </c>
      <c r="K44" s="163" t="s">
        <v>75</v>
      </c>
      <c r="L44" s="163"/>
      <c r="M44" s="163"/>
      <c r="N44" s="163"/>
      <c r="O44" s="163"/>
      <c r="P44" s="163"/>
      <c r="Q44" s="163"/>
      <c r="R44" s="163"/>
      <c r="S44" s="163"/>
    </row>
    <row r="45" spans="1:19" ht="9.9499999999999993" customHeight="1" thickBot="1" x14ac:dyDescent="0.25">
      <c r="A45" s="44"/>
      <c r="B45" s="44"/>
      <c r="C45" s="61"/>
      <c r="D45" s="61"/>
      <c r="E45" s="61"/>
      <c r="F45" s="61"/>
      <c r="G45" s="61"/>
      <c r="H45" s="44"/>
      <c r="I45" s="44"/>
      <c r="K45" s="163"/>
      <c r="L45" s="163"/>
      <c r="M45" s="163"/>
      <c r="N45" s="163"/>
      <c r="O45" s="163"/>
      <c r="P45" s="163"/>
      <c r="Q45" s="163"/>
      <c r="R45" s="163"/>
      <c r="S45" s="163"/>
    </row>
    <row r="46" spans="1:19" ht="20.100000000000001" customHeight="1" x14ac:dyDescent="0.2">
      <c r="A46" s="98" t="s">
        <v>11</v>
      </c>
      <c r="B46" s="99" t="s">
        <v>5</v>
      </c>
      <c r="C46" s="100"/>
      <c r="D46" s="54"/>
      <c r="E46" s="55"/>
      <c r="F46" s="55"/>
      <c r="G46" s="56"/>
      <c r="H46" s="44"/>
      <c r="I46" s="44"/>
      <c r="K46" s="163"/>
      <c r="L46" s="163"/>
      <c r="M46" s="163"/>
      <c r="N46" s="163"/>
      <c r="O46" s="163"/>
      <c r="P46" s="163"/>
      <c r="Q46" s="163"/>
      <c r="R46" s="163"/>
      <c r="S46" s="163"/>
    </row>
    <row r="47" spans="1:19" ht="20.100000000000001" customHeight="1" x14ac:dyDescent="0.2">
      <c r="A47" s="57" t="s">
        <v>12</v>
      </c>
      <c r="B47" s="58" t="s">
        <v>6</v>
      </c>
      <c r="C47" s="59"/>
      <c r="D47" s="60"/>
      <c r="E47" s="61"/>
      <c r="F47" s="61"/>
      <c r="G47" s="62"/>
      <c r="H47" s="44"/>
      <c r="I47" s="44"/>
    </row>
    <row r="48" spans="1:19" ht="20.100000000000001" customHeight="1" x14ac:dyDescent="0.2">
      <c r="A48" s="57" t="s">
        <v>13</v>
      </c>
      <c r="B48" s="58" t="s">
        <v>7</v>
      </c>
      <c r="C48" s="59"/>
      <c r="D48" s="60"/>
      <c r="E48" s="61"/>
      <c r="F48" s="61"/>
      <c r="G48" s="62"/>
      <c r="H48" s="44"/>
      <c r="I48" s="44"/>
    </row>
    <row r="49" spans="1:19" ht="20.100000000000001" customHeight="1" x14ac:dyDescent="0.2">
      <c r="A49" s="57"/>
      <c r="B49" s="58" t="s">
        <v>8</v>
      </c>
      <c r="C49" s="59"/>
      <c r="D49" s="60"/>
      <c r="E49" s="61"/>
      <c r="F49" s="61"/>
      <c r="G49" s="62"/>
      <c r="H49" s="44"/>
      <c r="I49" s="44"/>
    </row>
    <row r="50" spans="1:19" ht="20.100000000000001" customHeight="1" x14ac:dyDescent="0.2">
      <c r="A50" s="66"/>
      <c r="B50" s="90" t="s">
        <v>44</v>
      </c>
      <c r="C50" s="101"/>
      <c r="D50" s="102"/>
      <c r="E50" s="70"/>
      <c r="F50" s="70"/>
      <c r="G50" s="71"/>
      <c r="H50" s="44"/>
      <c r="I50" s="44"/>
    </row>
    <row r="51" spans="1:19" ht="20.100000000000001" customHeight="1" x14ac:dyDescent="0.2">
      <c r="A51" s="57"/>
      <c r="B51" s="58" t="s">
        <v>14</v>
      </c>
      <c r="C51" s="61"/>
      <c r="D51" s="61"/>
      <c r="E51" s="74"/>
      <c r="F51" s="61"/>
      <c r="G51" s="62"/>
      <c r="H51" s="44"/>
      <c r="I51" s="44"/>
    </row>
    <row r="52" spans="1:19" ht="20.100000000000001" customHeight="1" x14ac:dyDescent="0.2">
      <c r="A52" s="57"/>
      <c r="B52" s="58" t="s">
        <v>14</v>
      </c>
      <c r="C52" s="61"/>
      <c r="D52" s="61"/>
      <c r="E52" s="74"/>
      <c r="F52" s="61"/>
      <c r="G52" s="62"/>
      <c r="H52" s="44"/>
      <c r="I52" s="44"/>
    </row>
    <row r="53" spans="1:19" ht="20.100000000000001" customHeight="1" thickBot="1" x14ac:dyDescent="0.25">
      <c r="A53" s="75"/>
      <c r="B53" s="76" t="s">
        <v>14</v>
      </c>
      <c r="C53" s="61"/>
      <c r="D53" s="61"/>
      <c r="E53" s="78"/>
      <c r="F53" s="77"/>
      <c r="G53" s="79"/>
      <c r="H53" s="103" t="s">
        <v>55</v>
      </c>
      <c r="I53" s="104"/>
      <c r="J53" s="11"/>
      <c r="K53" s="133" t="s">
        <v>61</v>
      </c>
      <c r="L53" s="133"/>
      <c r="M53" s="133"/>
      <c r="N53" s="133"/>
      <c r="O53" s="133"/>
      <c r="P53" s="133"/>
      <c r="Q53" s="133"/>
      <c r="R53" s="133"/>
      <c r="S53" s="133"/>
    </row>
    <row r="54" spans="1:19" ht="20.100000000000001" customHeight="1" thickBot="1" x14ac:dyDescent="0.25">
      <c r="A54" s="41" t="s">
        <v>31</v>
      </c>
      <c r="B54" s="124" t="s">
        <v>0</v>
      </c>
      <c r="C54" s="84">
        <f>SUM(C46:C53)</f>
        <v>0</v>
      </c>
      <c r="D54" s="106">
        <f>SUM(D46:D53)</f>
        <v>0</v>
      </c>
      <c r="E54" s="95">
        <f>SUM(E51:E53)</f>
        <v>0</v>
      </c>
      <c r="F54" s="96"/>
      <c r="G54" s="97">
        <f>SUM(C54:E54)</f>
        <v>0</v>
      </c>
      <c r="H54" s="87">
        <f>15-G54</f>
        <v>15</v>
      </c>
      <c r="I54" s="44"/>
      <c r="K54" s="161" t="s">
        <v>97</v>
      </c>
      <c r="L54" s="161"/>
      <c r="M54" s="161"/>
      <c r="N54" s="161"/>
      <c r="O54" s="161"/>
      <c r="P54" s="161"/>
      <c r="Q54" s="161"/>
      <c r="R54" s="161"/>
      <c r="S54" s="161"/>
    </row>
    <row r="55" spans="1:19" ht="19.5" customHeight="1" x14ac:dyDescent="0.2">
      <c r="A55" s="42"/>
      <c r="B55" s="43" t="s">
        <v>94</v>
      </c>
      <c r="C55" s="123">
        <f>SUM(C25,C44,C54)</f>
        <v>0</v>
      </c>
      <c r="D55" s="123">
        <f>SUM(D25,D44,D54)</f>
        <v>0</v>
      </c>
      <c r="E55" s="61"/>
      <c r="F55" s="61"/>
      <c r="G55" s="61"/>
      <c r="H55" s="44"/>
      <c r="I55" s="44"/>
    </row>
    <row r="56" spans="1:19" ht="19.5" customHeight="1" thickBot="1" x14ac:dyDescent="0.25">
      <c r="A56" s="42"/>
      <c r="B56" s="44"/>
      <c r="C56" s="45"/>
      <c r="D56" s="3"/>
      <c r="E56" s="3"/>
      <c r="F56" s="3"/>
      <c r="G56" s="3"/>
    </row>
    <row r="57" spans="1:19" ht="43.5" customHeight="1" thickBot="1" x14ac:dyDescent="0.25">
      <c r="A57" s="46" t="s">
        <v>93</v>
      </c>
      <c r="B57" s="40" t="s">
        <v>9</v>
      </c>
      <c r="C57" s="36" t="s">
        <v>3</v>
      </c>
      <c r="D57" s="37" t="s">
        <v>45</v>
      </c>
      <c r="E57" s="39" t="s">
        <v>25</v>
      </c>
      <c r="F57" s="12" t="s">
        <v>4</v>
      </c>
      <c r="G57" s="13" t="s">
        <v>26</v>
      </c>
    </row>
    <row r="58" spans="1:19" ht="20.100000000000001" customHeight="1" thickBot="1" x14ac:dyDescent="0.25">
      <c r="A58" s="21"/>
      <c r="B58" s="38" t="s">
        <v>92</v>
      </c>
      <c r="C58" s="108">
        <f>C44+C25+C54+D58</f>
        <v>0</v>
      </c>
      <c r="D58" s="109">
        <f>SUM(D25,D44,D54)</f>
        <v>0</v>
      </c>
      <c r="E58" s="110">
        <f>E25+E44+E54</f>
        <v>0</v>
      </c>
      <c r="F58" s="111">
        <f>F44</f>
        <v>0</v>
      </c>
      <c r="G58" s="112">
        <f>G44+G25+G54</f>
        <v>0</v>
      </c>
    </row>
    <row r="59" spans="1:19" ht="20.100000000000001" customHeight="1" thickBot="1" x14ac:dyDescent="0.25">
      <c r="A59" s="1"/>
      <c r="B59" s="22" t="s">
        <v>72</v>
      </c>
      <c r="C59" s="23">
        <v>45</v>
      </c>
      <c r="D59" s="24">
        <v>5</v>
      </c>
      <c r="E59" s="113">
        <v>6</v>
      </c>
      <c r="F59" s="26">
        <v>15</v>
      </c>
      <c r="G59" s="25">
        <v>66</v>
      </c>
    </row>
    <row r="60" spans="1:19" ht="20.100000000000001" customHeight="1" x14ac:dyDescent="0.2">
      <c r="A60" s="1"/>
      <c r="B60" s="27" t="s">
        <v>67</v>
      </c>
      <c r="C60" s="28"/>
      <c r="D60" s="29"/>
      <c r="E60" s="114"/>
      <c r="F60" s="162"/>
      <c r="G60" s="30">
        <f>SUM(C60:E60)</f>
        <v>0</v>
      </c>
      <c r="H60" s="6"/>
      <c r="I60" s="7"/>
      <c r="J60" s="7"/>
      <c r="K60" s="133" t="s">
        <v>63</v>
      </c>
      <c r="L60" s="133"/>
      <c r="M60" s="133"/>
      <c r="N60" s="133"/>
      <c r="O60" s="133"/>
      <c r="P60" s="133"/>
      <c r="Q60" s="133"/>
      <c r="R60" s="133"/>
      <c r="S60" s="133"/>
    </row>
    <row r="61" spans="1:19" ht="20.100000000000001" customHeight="1" x14ac:dyDescent="0.2">
      <c r="A61" s="1"/>
      <c r="B61" s="27" t="s">
        <v>68</v>
      </c>
      <c r="C61" s="115"/>
      <c r="D61" s="116"/>
      <c r="E61" s="117"/>
      <c r="F61" s="162"/>
      <c r="G61" s="33">
        <f>SUM(C61:E61)</f>
        <v>0</v>
      </c>
      <c r="H61" s="8"/>
      <c r="I61" s="9"/>
      <c r="J61" s="9"/>
      <c r="K61" s="133" t="s">
        <v>64</v>
      </c>
      <c r="L61" s="133"/>
      <c r="M61" s="133"/>
      <c r="N61" s="133"/>
      <c r="O61" s="133"/>
      <c r="P61" s="133"/>
      <c r="Q61" s="133"/>
      <c r="R61" s="133"/>
      <c r="S61" s="133"/>
    </row>
    <row r="62" spans="1:19" ht="20.100000000000001" customHeight="1" thickBot="1" x14ac:dyDescent="0.25">
      <c r="A62" s="1"/>
      <c r="B62" s="34" t="s">
        <v>69</v>
      </c>
      <c r="C62" s="31"/>
      <c r="D62" s="32"/>
      <c r="E62" s="117"/>
      <c r="F62" s="162"/>
      <c r="G62" s="33">
        <f>SUM(C62:E62)</f>
        <v>0</v>
      </c>
      <c r="H62" s="8"/>
      <c r="I62" s="9"/>
      <c r="J62" s="9"/>
      <c r="K62" s="133" t="s">
        <v>65</v>
      </c>
      <c r="L62" s="133"/>
      <c r="M62" s="133"/>
      <c r="N62" s="133"/>
      <c r="O62" s="133"/>
      <c r="P62" s="133"/>
      <c r="Q62" s="133"/>
      <c r="R62" s="133"/>
      <c r="S62" s="133"/>
    </row>
    <row r="63" spans="1:19" ht="20.100000000000001" customHeight="1" thickBot="1" x14ac:dyDescent="0.25">
      <c r="B63" s="35" t="s">
        <v>70</v>
      </c>
      <c r="C63" s="118">
        <f>SUM(C58)-SUM(C60:D62)-C59</f>
        <v>-45</v>
      </c>
      <c r="D63" s="119">
        <f>D58-SUM(D59:D62)</f>
        <v>-5</v>
      </c>
      <c r="E63" s="120">
        <f>E58-SUM(E59:E62)</f>
        <v>-6</v>
      </c>
      <c r="F63" s="121">
        <f>F58-F59</f>
        <v>-15</v>
      </c>
      <c r="G63" s="122">
        <f>G58-SUM(G59:G62)</f>
        <v>-66</v>
      </c>
    </row>
    <row r="64" spans="1:19" s="1" customFormat="1" ht="32.25" customHeight="1" x14ac:dyDescent="0.2">
      <c r="H64" s="14"/>
      <c r="I64" s="14"/>
      <c r="J64" s="14"/>
      <c r="K64" s="156" t="s">
        <v>81</v>
      </c>
      <c r="L64" s="157"/>
      <c r="M64" s="157"/>
      <c r="N64" s="157"/>
      <c r="O64" s="157"/>
      <c r="P64" s="157"/>
      <c r="Q64" s="157"/>
      <c r="R64" s="157"/>
      <c r="S64" s="158"/>
    </row>
    <row r="65" spans="1:7" s="1" customFormat="1" ht="28.5" customHeight="1" x14ac:dyDescent="0.2">
      <c r="A65" s="159" t="s">
        <v>98</v>
      </c>
      <c r="B65" s="159"/>
      <c r="C65" s="159"/>
      <c r="D65" s="159"/>
      <c r="E65" s="159"/>
      <c r="F65" s="159"/>
      <c r="G65" s="159"/>
    </row>
    <row r="66" spans="1:7" ht="20.100000000000001" customHeight="1" x14ac:dyDescent="0.2"/>
    <row r="67" spans="1:7" ht="20.100000000000001" customHeight="1" x14ac:dyDescent="0.2"/>
    <row r="68" spans="1:7" ht="20.100000000000001" customHeight="1" x14ac:dyDescent="0.2"/>
    <row r="69" spans="1:7" ht="20.100000000000001" customHeight="1" x14ac:dyDescent="0.2"/>
  </sheetData>
  <mergeCells count="36">
    <mergeCell ref="B2:D2"/>
    <mergeCell ref="K64:S64"/>
    <mergeCell ref="A1:G1"/>
    <mergeCell ref="K54:S54"/>
    <mergeCell ref="K53:S53"/>
    <mergeCell ref="F60:F62"/>
    <mergeCell ref="K60:S60"/>
    <mergeCell ref="K61:S61"/>
    <mergeCell ref="K62:S62"/>
    <mergeCell ref="K24:S24"/>
    <mergeCell ref="K43:S43"/>
    <mergeCell ref="K23:S23"/>
    <mergeCell ref="K25:S27"/>
    <mergeCell ref="K44:S46"/>
    <mergeCell ref="K10:S10"/>
    <mergeCell ref="K42:S42"/>
    <mergeCell ref="K15:S15"/>
    <mergeCell ref="K16:S16"/>
    <mergeCell ref="K7:S7"/>
    <mergeCell ref="B6:G6"/>
    <mergeCell ref="I42:I43"/>
    <mergeCell ref="I23:I24"/>
    <mergeCell ref="K8:S8"/>
    <mergeCell ref="K11:S11"/>
    <mergeCell ref="K9:S9"/>
    <mergeCell ref="K12:S12"/>
    <mergeCell ref="K13:S13"/>
    <mergeCell ref="K14:S14"/>
    <mergeCell ref="K19:X19"/>
    <mergeCell ref="K17:S17"/>
    <mergeCell ref="A65:G65"/>
    <mergeCell ref="B3:G3"/>
    <mergeCell ref="B4:G4"/>
    <mergeCell ref="B5:G5"/>
    <mergeCell ref="H42:H43"/>
    <mergeCell ref="H23:H24"/>
  </mergeCells>
  <phoneticPr fontId="0" type="noConversion"/>
  <pageMargins left="0.78740157499999996" right="0.78740157499999996" top="0.984251969" bottom="0.984251969" header="0.4921259845" footer="0.4921259845"/>
  <pageSetup paperSize="9" orientation="portrait" r:id="rId1"/>
  <headerFooter alignWithMargins="0"/>
  <ignoredErrors>
    <ignoredError sqref="F63" formula="1"/>
  </ignoredError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B66D0-B493-48CA-9FD4-8EF90FCF4C13}">
  <dimension ref="A1:X69"/>
  <sheetViews>
    <sheetView tabSelected="1" topLeftCell="G38" zoomScale="85" workbookViewId="0">
      <selection activeCell="L50" sqref="L50"/>
    </sheetView>
  </sheetViews>
  <sheetFormatPr defaultColWidth="11.42578125" defaultRowHeight="12.75" x14ac:dyDescent="0.2"/>
  <cols>
    <col min="1" max="1" width="22.140625" customWidth="1"/>
    <col min="2" max="2" width="54.28515625" customWidth="1"/>
    <col min="3" max="3" width="9" customWidth="1"/>
    <col min="4" max="4" width="10.5703125" customWidth="1"/>
    <col min="5" max="6" width="10.140625" customWidth="1"/>
    <col min="7" max="7" width="9.7109375" customWidth="1"/>
    <col min="8" max="8" width="13.5703125" customWidth="1"/>
    <col min="9" max="9" width="13.42578125" customWidth="1"/>
    <col min="11" max="11" width="32.7109375" customWidth="1"/>
  </cols>
  <sheetData>
    <row r="1" spans="1:19" x14ac:dyDescent="0.2">
      <c r="A1" s="129" t="s">
        <v>80</v>
      </c>
      <c r="B1" s="129"/>
      <c r="C1" s="129"/>
      <c r="D1" s="129"/>
      <c r="E1" s="129"/>
      <c r="F1" s="129"/>
      <c r="G1" s="129"/>
    </row>
    <row r="2" spans="1:19" ht="13.5" thickBot="1" x14ac:dyDescent="0.25">
      <c r="B2" s="160" t="s">
        <v>95</v>
      </c>
      <c r="C2" s="160"/>
      <c r="D2" s="160"/>
    </row>
    <row r="3" spans="1:19" x14ac:dyDescent="0.2">
      <c r="A3" s="47" t="s">
        <v>21</v>
      </c>
      <c r="B3" s="130"/>
      <c r="C3" s="131"/>
      <c r="D3" s="131"/>
      <c r="E3" s="131"/>
      <c r="F3" s="131"/>
      <c r="G3" s="132"/>
      <c r="H3" s="44"/>
      <c r="I3" s="44"/>
    </row>
    <row r="4" spans="1:19" x14ac:dyDescent="0.2">
      <c r="A4" s="48" t="s">
        <v>23</v>
      </c>
      <c r="B4" s="133"/>
      <c r="C4" s="134"/>
      <c r="D4" s="134"/>
      <c r="E4" s="134"/>
      <c r="F4" s="134"/>
      <c r="G4" s="135"/>
      <c r="H4" s="44"/>
      <c r="I4" s="44"/>
    </row>
    <row r="5" spans="1:19" x14ac:dyDescent="0.2">
      <c r="A5" s="48" t="s">
        <v>22</v>
      </c>
      <c r="B5" s="133"/>
      <c r="C5" s="134"/>
      <c r="D5" s="134"/>
      <c r="E5" s="134"/>
      <c r="F5" s="134"/>
      <c r="G5" s="135"/>
      <c r="H5" s="44"/>
      <c r="I5" s="44"/>
    </row>
    <row r="6" spans="1:19" ht="13.5" thickBot="1" x14ac:dyDescent="0.25">
      <c r="A6" s="49" t="s">
        <v>24</v>
      </c>
      <c r="B6" s="136"/>
      <c r="C6" s="137"/>
      <c r="D6" s="137"/>
      <c r="E6" s="137"/>
      <c r="F6" s="137"/>
      <c r="G6" s="138"/>
      <c r="H6" s="44"/>
      <c r="I6" s="44"/>
    </row>
    <row r="7" spans="1:19" ht="27.75" customHeight="1" thickBot="1" x14ac:dyDescent="0.25">
      <c r="A7" s="20" t="s">
        <v>90</v>
      </c>
      <c r="B7" s="50" t="s">
        <v>91</v>
      </c>
      <c r="C7" s="15" t="s">
        <v>1</v>
      </c>
      <c r="D7" s="16" t="s">
        <v>51</v>
      </c>
      <c r="E7" s="17" t="s">
        <v>10</v>
      </c>
      <c r="F7" s="18" t="s">
        <v>4</v>
      </c>
      <c r="G7" s="19" t="s">
        <v>2</v>
      </c>
      <c r="H7" s="42"/>
      <c r="I7" s="44"/>
      <c r="K7" s="133" t="s">
        <v>56</v>
      </c>
      <c r="L7" s="133"/>
      <c r="M7" s="133"/>
      <c r="N7" s="133"/>
      <c r="O7" s="133"/>
      <c r="P7" s="133"/>
      <c r="Q7" s="133"/>
      <c r="R7" s="133"/>
      <c r="S7" s="133"/>
    </row>
    <row r="8" spans="1:19" ht="20.100000000000001" customHeight="1" x14ac:dyDescent="0.2">
      <c r="A8" s="51" t="s">
        <v>27</v>
      </c>
      <c r="B8" s="52" t="s">
        <v>37</v>
      </c>
      <c r="C8" s="53">
        <v>7.5</v>
      </c>
      <c r="D8" s="54"/>
      <c r="E8" s="55"/>
      <c r="F8" s="55"/>
      <c r="G8" s="56"/>
      <c r="H8" s="44"/>
      <c r="I8" s="44"/>
      <c r="K8" s="139" t="s">
        <v>19</v>
      </c>
      <c r="L8" s="139"/>
      <c r="M8" s="139"/>
      <c r="N8" s="139"/>
      <c r="O8" s="139"/>
      <c r="P8" s="139"/>
      <c r="Q8" s="139"/>
      <c r="R8" s="139"/>
      <c r="S8" s="139"/>
    </row>
    <row r="9" spans="1:19" ht="20.100000000000001" customHeight="1" x14ac:dyDescent="0.2">
      <c r="A9" s="57"/>
      <c r="B9" s="58" t="s">
        <v>82</v>
      </c>
      <c r="C9" s="59">
        <v>5</v>
      </c>
      <c r="D9" s="60"/>
      <c r="E9" s="61"/>
      <c r="F9" s="61"/>
      <c r="G9" s="62"/>
      <c r="H9" s="44"/>
      <c r="I9" s="44"/>
      <c r="K9" s="140" t="s">
        <v>20</v>
      </c>
      <c r="L9" s="140"/>
      <c r="M9" s="140"/>
      <c r="N9" s="140"/>
      <c r="O9" s="140"/>
      <c r="P9" s="140"/>
      <c r="Q9" s="140"/>
      <c r="R9" s="140"/>
      <c r="S9" s="140"/>
    </row>
    <row r="10" spans="1:19" ht="20.100000000000001" customHeight="1" x14ac:dyDescent="0.2">
      <c r="A10" s="57"/>
      <c r="B10" s="58" t="s">
        <v>83</v>
      </c>
      <c r="C10" s="59"/>
      <c r="D10" s="60"/>
      <c r="E10" s="61"/>
      <c r="F10" s="61"/>
      <c r="G10" s="62"/>
      <c r="H10" s="44"/>
      <c r="I10" s="44"/>
      <c r="K10" s="141" t="s">
        <v>73</v>
      </c>
      <c r="L10" s="142"/>
      <c r="M10" s="142"/>
      <c r="N10" s="142"/>
      <c r="O10" s="142"/>
      <c r="P10" s="142"/>
      <c r="Q10" s="142"/>
      <c r="R10" s="142"/>
      <c r="S10" s="143"/>
    </row>
    <row r="11" spans="1:19" ht="20.100000000000001" customHeight="1" x14ac:dyDescent="0.2">
      <c r="A11" s="57"/>
      <c r="B11" s="58" t="s">
        <v>84</v>
      </c>
      <c r="C11" s="59"/>
      <c r="D11" s="60"/>
      <c r="E11" s="61"/>
      <c r="F11" s="61"/>
      <c r="G11" s="62"/>
      <c r="H11" s="44"/>
      <c r="I11" s="44"/>
      <c r="K11" s="144" t="s">
        <v>74</v>
      </c>
      <c r="L11" s="145"/>
      <c r="M11" s="145"/>
      <c r="N11" s="145"/>
      <c r="O11" s="145"/>
      <c r="P11" s="145"/>
      <c r="Q11" s="145"/>
      <c r="R11" s="145"/>
      <c r="S11" s="146"/>
    </row>
    <row r="12" spans="1:19" ht="20.100000000000001" customHeight="1" x14ac:dyDescent="0.2">
      <c r="A12" s="57"/>
      <c r="B12" s="58" t="s">
        <v>85</v>
      </c>
      <c r="C12" s="59"/>
      <c r="D12" s="60"/>
      <c r="E12" s="61"/>
      <c r="F12" s="61"/>
      <c r="G12" s="62"/>
      <c r="H12" s="44"/>
      <c r="I12" s="44"/>
      <c r="K12" s="126" t="s">
        <v>35</v>
      </c>
      <c r="L12" s="127"/>
      <c r="M12" s="127"/>
      <c r="N12" s="127"/>
      <c r="O12" s="127"/>
      <c r="P12" s="127"/>
      <c r="Q12" s="127"/>
      <c r="R12" s="127"/>
      <c r="S12" s="128"/>
    </row>
    <row r="13" spans="1:19" ht="20.100000000000001" customHeight="1" x14ac:dyDescent="0.2">
      <c r="A13" s="57"/>
      <c r="B13" s="58" t="s">
        <v>86</v>
      </c>
      <c r="C13" s="59"/>
      <c r="D13" s="60"/>
      <c r="E13" s="61"/>
      <c r="F13" s="61"/>
      <c r="G13" s="62"/>
      <c r="H13" s="44"/>
      <c r="I13" s="44"/>
      <c r="K13" s="126" t="s">
        <v>50</v>
      </c>
      <c r="L13" s="127"/>
      <c r="M13" s="127"/>
      <c r="N13" s="127"/>
      <c r="O13" s="127"/>
      <c r="P13" s="127"/>
      <c r="Q13" s="127"/>
      <c r="R13" s="127"/>
      <c r="S13" s="128"/>
    </row>
    <row r="14" spans="1:19" ht="20.100000000000001" customHeight="1" x14ac:dyDescent="0.2">
      <c r="A14" s="57"/>
      <c r="B14" s="58" t="s">
        <v>87</v>
      </c>
      <c r="C14" s="59"/>
      <c r="D14" s="60"/>
      <c r="E14" s="61"/>
      <c r="F14" s="61"/>
      <c r="G14" s="62"/>
      <c r="H14" s="44"/>
      <c r="I14" s="44"/>
      <c r="K14" s="126" t="s">
        <v>36</v>
      </c>
      <c r="L14" s="142"/>
      <c r="M14" s="142"/>
      <c r="N14" s="142"/>
      <c r="O14" s="142"/>
      <c r="P14" s="142"/>
      <c r="Q14" s="142"/>
      <c r="R14" s="142"/>
      <c r="S14" s="143"/>
    </row>
    <row r="15" spans="1:19" ht="20.100000000000001" customHeight="1" x14ac:dyDescent="0.2">
      <c r="A15" s="57"/>
      <c r="B15" s="58" t="s">
        <v>42</v>
      </c>
      <c r="C15" s="63"/>
      <c r="D15" s="64">
        <v>5</v>
      </c>
      <c r="E15" s="61"/>
      <c r="F15" s="61"/>
      <c r="G15" s="62"/>
      <c r="H15" s="44"/>
      <c r="I15" s="44"/>
      <c r="K15" s="133" t="s">
        <v>79</v>
      </c>
      <c r="L15" s="133"/>
      <c r="M15" s="133"/>
      <c r="N15" s="133"/>
      <c r="O15" s="133"/>
      <c r="P15" s="133"/>
      <c r="Q15" s="133"/>
      <c r="R15" s="133"/>
      <c r="S15" s="133"/>
    </row>
    <row r="16" spans="1:19" ht="20.100000000000001" customHeight="1" x14ac:dyDescent="0.2">
      <c r="A16" s="57"/>
      <c r="B16" s="58" t="s">
        <v>43</v>
      </c>
      <c r="C16" s="63"/>
      <c r="D16" s="64"/>
      <c r="E16" s="61"/>
      <c r="F16" s="61"/>
      <c r="G16" s="62"/>
      <c r="H16" s="44"/>
      <c r="I16" s="44"/>
      <c r="K16" s="134" t="s">
        <v>40</v>
      </c>
      <c r="L16" s="134"/>
      <c r="M16" s="134"/>
      <c r="N16" s="134"/>
      <c r="O16" s="134"/>
      <c r="P16" s="134"/>
      <c r="Q16" s="134"/>
      <c r="R16" s="134"/>
      <c r="S16" s="134"/>
    </row>
    <row r="17" spans="1:24" ht="20.100000000000001" customHeight="1" x14ac:dyDescent="0.2">
      <c r="A17" s="57"/>
      <c r="B17" s="58" t="s">
        <v>89</v>
      </c>
      <c r="C17" s="89">
        <v>7</v>
      </c>
      <c r="D17" s="107"/>
      <c r="E17" s="61"/>
      <c r="F17" s="61"/>
      <c r="G17" s="62"/>
      <c r="H17" s="44"/>
      <c r="I17" s="44"/>
      <c r="K17" s="153" t="s">
        <v>77</v>
      </c>
      <c r="L17" s="154"/>
      <c r="M17" s="154"/>
      <c r="N17" s="154"/>
      <c r="O17" s="154"/>
      <c r="P17" s="154"/>
      <c r="Q17" s="154"/>
      <c r="R17" s="154"/>
      <c r="S17" s="155"/>
    </row>
    <row r="18" spans="1:24" ht="20.100000000000001" customHeight="1" x14ac:dyDescent="0.2">
      <c r="A18" s="57"/>
      <c r="B18" s="65" t="s">
        <v>33</v>
      </c>
      <c r="C18" s="59"/>
      <c r="D18" s="60"/>
      <c r="E18" s="61"/>
      <c r="F18" s="61"/>
      <c r="G18" s="62"/>
      <c r="H18" s="44"/>
      <c r="I18" s="44"/>
      <c r="K18" s="10" t="s">
        <v>62</v>
      </c>
      <c r="L18" s="10"/>
      <c r="M18" s="10"/>
      <c r="N18" s="10"/>
      <c r="O18" s="10"/>
      <c r="P18" s="10"/>
      <c r="Q18" s="10"/>
      <c r="R18" s="10"/>
      <c r="S18" s="10"/>
    </row>
    <row r="19" spans="1:24" ht="20.100000000000001" customHeight="1" x14ac:dyDescent="0.2">
      <c r="A19" s="66"/>
      <c r="B19" s="67" t="s">
        <v>18</v>
      </c>
      <c r="C19" s="68"/>
      <c r="D19" s="69"/>
      <c r="E19" s="70"/>
      <c r="F19" s="70"/>
      <c r="G19" s="71"/>
      <c r="H19" s="44"/>
      <c r="I19" s="44"/>
      <c r="K19" s="152" t="s">
        <v>101</v>
      </c>
      <c r="L19" s="152"/>
      <c r="M19" s="152"/>
      <c r="N19" s="152"/>
      <c r="O19" s="152"/>
      <c r="P19" s="152"/>
      <c r="Q19" s="152"/>
      <c r="R19" s="152"/>
      <c r="S19" s="152"/>
      <c r="T19" s="152"/>
      <c r="U19" s="152"/>
      <c r="V19" s="152"/>
      <c r="W19" s="152"/>
      <c r="X19" s="152"/>
    </row>
    <row r="20" spans="1:24" ht="20.100000000000001" customHeight="1" x14ac:dyDescent="0.2">
      <c r="A20" s="57"/>
      <c r="B20" s="72" t="s">
        <v>17</v>
      </c>
      <c r="C20" s="61"/>
      <c r="D20" s="61"/>
      <c r="E20" s="73">
        <v>3</v>
      </c>
      <c r="F20" s="61"/>
      <c r="G20" s="62"/>
      <c r="H20" s="44"/>
      <c r="I20" s="44"/>
    </row>
    <row r="21" spans="1:24" ht="20.100000000000001" customHeight="1" x14ac:dyDescent="0.2">
      <c r="A21" s="57"/>
      <c r="B21" s="58" t="s">
        <v>15</v>
      </c>
      <c r="C21" s="61"/>
      <c r="D21" s="61"/>
      <c r="E21" s="74">
        <v>0.25</v>
      </c>
      <c r="F21" s="61"/>
      <c r="G21" s="62"/>
      <c r="H21" s="44"/>
      <c r="I21" s="44"/>
      <c r="K21" s="5"/>
    </row>
    <row r="22" spans="1:24" ht="20.100000000000001" customHeight="1" x14ac:dyDescent="0.2">
      <c r="A22" s="57"/>
      <c r="B22" s="58" t="s">
        <v>16</v>
      </c>
      <c r="C22" s="61"/>
      <c r="D22" s="61"/>
      <c r="E22" s="74">
        <v>0.5</v>
      </c>
      <c r="F22" s="61"/>
      <c r="G22" s="62"/>
      <c r="H22" s="44"/>
      <c r="I22" s="44"/>
      <c r="K22" s="5"/>
    </row>
    <row r="23" spans="1:24" ht="20.100000000000001" customHeight="1" x14ac:dyDescent="0.2">
      <c r="A23" s="57"/>
      <c r="B23" s="58" t="s">
        <v>38</v>
      </c>
      <c r="C23" s="61"/>
      <c r="D23" s="61"/>
      <c r="E23" s="74"/>
      <c r="F23" s="61"/>
      <c r="G23" s="62"/>
      <c r="H23" s="147" t="s">
        <v>57</v>
      </c>
      <c r="I23" s="149" t="s">
        <v>58</v>
      </c>
      <c r="K23" s="133" t="s">
        <v>59</v>
      </c>
      <c r="L23" s="133"/>
      <c r="M23" s="133"/>
      <c r="N23" s="133"/>
      <c r="O23" s="133"/>
      <c r="P23" s="133"/>
      <c r="Q23" s="133"/>
      <c r="R23" s="133"/>
      <c r="S23" s="133"/>
    </row>
    <row r="24" spans="1:24" ht="20.100000000000001" customHeight="1" thickBot="1" x14ac:dyDescent="0.25">
      <c r="A24" s="75"/>
      <c r="B24" s="76" t="s">
        <v>39</v>
      </c>
      <c r="C24" s="77"/>
      <c r="D24" s="77"/>
      <c r="E24" s="78"/>
      <c r="F24" s="77"/>
      <c r="G24" s="79"/>
      <c r="H24" s="148"/>
      <c r="I24" s="150"/>
      <c r="J24" s="2"/>
      <c r="K24" s="151" t="s">
        <v>60</v>
      </c>
      <c r="L24" s="151"/>
      <c r="M24" s="151"/>
      <c r="N24" s="151"/>
      <c r="O24" s="151"/>
      <c r="P24" s="151"/>
      <c r="Q24" s="151"/>
      <c r="R24" s="151"/>
      <c r="S24" s="151"/>
    </row>
    <row r="25" spans="1:24" ht="20.100000000000001" customHeight="1" thickBot="1" x14ac:dyDescent="0.25">
      <c r="A25" s="80" t="s">
        <v>29</v>
      </c>
      <c r="B25" s="81" t="s">
        <v>34</v>
      </c>
      <c r="C25" s="82">
        <f>SUM(C8:C24)</f>
        <v>19.5</v>
      </c>
      <c r="D25" s="83">
        <f>SUM(D8:D24)</f>
        <v>5</v>
      </c>
      <c r="E25" s="84">
        <f>SUM(E20:E24)</f>
        <v>3.75</v>
      </c>
      <c r="F25" s="85"/>
      <c r="G25" s="86">
        <f>SUM(C25:E25)</f>
        <v>28.25</v>
      </c>
      <c r="H25" s="87">
        <f>G25-24</f>
        <v>4.25</v>
      </c>
      <c r="I25" s="87">
        <f>37.5-G25</f>
        <v>9.25</v>
      </c>
      <c r="K25" s="163" t="s">
        <v>76</v>
      </c>
      <c r="L25" s="163"/>
      <c r="M25" s="163"/>
      <c r="N25" s="163"/>
      <c r="O25" s="163"/>
      <c r="P25" s="163"/>
      <c r="Q25" s="163"/>
      <c r="R25" s="163"/>
      <c r="S25" s="163"/>
    </row>
    <row r="26" spans="1:24" ht="9.9499999999999993" customHeight="1" thickBot="1" x14ac:dyDescent="0.25">
      <c r="A26" s="44"/>
      <c r="B26" s="44"/>
      <c r="C26" s="61"/>
      <c r="D26" s="61"/>
      <c r="E26" s="61"/>
      <c r="F26" s="61"/>
      <c r="G26" s="61"/>
      <c r="H26" s="44"/>
      <c r="I26" s="44"/>
      <c r="K26" s="163"/>
      <c r="L26" s="163"/>
      <c r="M26" s="163"/>
      <c r="N26" s="163"/>
      <c r="O26" s="163"/>
      <c r="P26" s="163"/>
      <c r="Q26" s="163"/>
      <c r="R26" s="163"/>
      <c r="S26" s="163"/>
    </row>
    <row r="27" spans="1:24" ht="20.100000000000001" customHeight="1" x14ac:dyDescent="0.2">
      <c r="A27" s="51" t="s">
        <v>28</v>
      </c>
      <c r="B27" s="52" t="s">
        <v>41</v>
      </c>
      <c r="C27" s="53">
        <v>10</v>
      </c>
      <c r="D27" s="54"/>
      <c r="E27" s="55"/>
      <c r="F27" s="55"/>
      <c r="G27" s="56"/>
      <c r="H27" s="44"/>
      <c r="I27" s="44"/>
      <c r="K27" s="163"/>
      <c r="L27" s="163"/>
      <c r="M27" s="163"/>
      <c r="N27" s="163"/>
      <c r="O27" s="163"/>
      <c r="P27" s="163"/>
      <c r="Q27" s="163"/>
      <c r="R27" s="163"/>
      <c r="S27" s="163"/>
    </row>
    <row r="28" spans="1:24" ht="20.100000000000001" customHeight="1" x14ac:dyDescent="0.2">
      <c r="A28" s="57"/>
      <c r="B28" s="88" t="s">
        <v>82</v>
      </c>
      <c r="C28" s="89">
        <v>10</v>
      </c>
      <c r="D28" s="60"/>
      <c r="E28" s="61"/>
      <c r="F28" s="61"/>
      <c r="G28" s="62"/>
      <c r="H28" s="44"/>
      <c r="I28" s="44"/>
    </row>
    <row r="29" spans="1:24" ht="20.100000000000001" customHeight="1" x14ac:dyDescent="0.2">
      <c r="A29" s="57"/>
      <c r="B29" s="58" t="s">
        <v>83</v>
      </c>
      <c r="C29" s="59"/>
      <c r="D29" s="60"/>
      <c r="E29" s="61"/>
      <c r="F29" s="61"/>
      <c r="G29" s="62"/>
      <c r="H29" s="44"/>
      <c r="I29" s="44"/>
      <c r="K29" s="4"/>
    </row>
    <row r="30" spans="1:24" ht="20.100000000000001" customHeight="1" x14ac:dyDescent="0.2">
      <c r="A30" s="57"/>
      <c r="B30" s="58" t="s">
        <v>84</v>
      </c>
      <c r="C30" s="59"/>
      <c r="D30" s="60"/>
      <c r="E30" s="61"/>
      <c r="F30" s="61"/>
      <c r="G30" s="62"/>
      <c r="H30" s="44"/>
      <c r="I30" s="44"/>
    </row>
    <row r="31" spans="1:24" ht="20.100000000000001" customHeight="1" x14ac:dyDescent="0.2">
      <c r="A31" s="57"/>
      <c r="B31" s="58" t="s">
        <v>85</v>
      </c>
      <c r="C31" s="59"/>
      <c r="D31" s="60"/>
      <c r="E31" s="61"/>
      <c r="F31" s="61"/>
      <c r="G31" s="62"/>
      <c r="H31" s="44"/>
      <c r="I31" s="44"/>
    </row>
    <row r="32" spans="1:24" ht="20.100000000000001" customHeight="1" x14ac:dyDescent="0.2">
      <c r="A32" s="57"/>
      <c r="B32" s="58" t="s">
        <v>86</v>
      </c>
      <c r="C32" s="59"/>
      <c r="D32" s="60"/>
      <c r="E32" s="61"/>
      <c r="F32" s="61"/>
      <c r="G32" s="62"/>
      <c r="H32" s="44"/>
      <c r="I32" s="44"/>
    </row>
    <row r="33" spans="1:19" ht="20.100000000000001" customHeight="1" x14ac:dyDescent="0.2">
      <c r="A33" s="57"/>
      <c r="B33" s="58" t="s">
        <v>87</v>
      </c>
      <c r="C33" s="59"/>
      <c r="D33" s="60"/>
      <c r="E33" s="61"/>
      <c r="F33" s="61"/>
      <c r="G33" s="62"/>
      <c r="H33" s="44"/>
      <c r="I33" s="44"/>
    </row>
    <row r="34" spans="1:19" ht="20.100000000000001" customHeight="1" x14ac:dyDescent="0.2">
      <c r="A34" s="57"/>
      <c r="B34" s="58" t="s">
        <v>44</v>
      </c>
      <c r="C34" s="63"/>
      <c r="D34" s="64">
        <v>3</v>
      </c>
      <c r="E34" s="61"/>
      <c r="F34" s="61"/>
      <c r="G34" s="62"/>
      <c r="H34" s="44"/>
      <c r="I34" s="44"/>
    </row>
    <row r="35" spans="1:19" ht="20.100000000000001" customHeight="1" x14ac:dyDescent="0.2">
      <c r="A35" s="57"/>
      <c r="B35" s="65" t="s">
        <v>43</v>
      </c>
      <c r="C35" s="63"/>
      <c r="D35" s="64"/>
      <c r="E35" s="61"/>
      <c r="F35" s="61"/>
      <c r="G35" s="62"/>
      <c r="H35" s="44"/>
      <c r="I35" s="44"/>
    </row>
    <row r="36" spans="1:19" ht="20.100000000000001" customHeight="1" x14ac:dyDescent="0.2">
      <c r="A36" s="57"/>
      <c r="B36" s="65" t="s">
        <v>32</v>
      </c>
      <c r="C36" s="59"/>
      <c r="D36" s="60"/>
      <c r="E36" s="61"/>
      <c r="F36" s="61"/>
      <c r="G36" s="62"/>
      <c r="H36" s="44"/>
      <c r="I36" s="44"/>
    </row>
    <row r="37" spans="1:19" ht="20.100000000000001" customHeight="1" x14ac:dyDescent="0.2">
      <c r="A37" s="66"/>
      <c r="B37" s="90" t="s">
        <v>88</v>
      </c>
      <c r="C37" s="68"/>
      <c r="D37" s="69"/>
      <c r="E37" s="70"/>
      <c r="F37" s="70"/>
      <c r="G37" s="71"/>
      <c r="H37" s="44"/>
      <c r="I37" s="44"/>
    </row>
    <row r="38" spans="1:19" ht="20.100000000000001" customHeight="1" x14ac:dyDescent="0.2">
      <c r="A38" s="57"/>
      <c r="B38" s="91" t="s">
        <v>53</v>
      </c>
      <c r="C38" s="61"/>
      <c r="D38" s="61"/>
      <c r="E38" s="61"/>
      <c r="F38" s="73">
        <v>15</v>
      </c>
      <c r="G38" s="62"/>
      <c r="H38" s="44"/>
      <c r="I38" s="44"/>
    </row>
    <row r="39" spans="1:19" ht="20.100000000000001" customHeight="1" x14ac:dyDescent="0.2">
      <c r="A39" s="57"/>
      <c r="B39" s="92" t="s">
        <v>52</v>
      </c>
      <c r="C39" s="61"/>
      <c r="D39" s="61"/>
      <c r="E39" s="73">
        <v>1</v>
      </c>
      <c r="F39" s="61"/>
      <c r="G39" s="62"/>
      <c r="H39" s="44"/>
      <c r="I39" s="44"/>
    </row>
    <row r="40" spans="1:19" ht="20.100000000000001" customHeight="1" x14ac:dyDescent="0.2">
      <c r="A40" s="57"/>
      <c r="B40" s="58" t="s">
        <v>46</v>
      </c>
      <c r="C40" s="61"/>
      <c r="D40" s="61"/>
      <c r="E40" s="74">
        <v>0.5</v>
      </c>
      <c r="F40" s="61"/>
      <c r="G40" s="62"/>
      <c r="H40" s="44"/>
      <c r="I40" s="44"/>
    </row>
    <row r="41" spans="1:19" ht="20.100000000000001" customHeight="1" x14ac:dyDescent="0.2">
      <c r="A41" s="57"/>
      <c r="B41" s="58" t="s">
        <v>47</v>
      </c>
      <c r="C41" s="61"/>
      <c r="D41" s="61"/>
      <c r="E41" s="74">
        <v>0.5</v>
      </c>
      <c r="F41" s="61"/>
      <c r="G41" s="62"/>
      <c r="H41" s="44"/>
      <c r="I41" s="44"/>
    </row>
    <row r="42" spans="1:19" ht="20.100000000000001" customHeight="1" x14ac:dyDescent="0.2">
      <c r="A42" s="57"/>
      <c r="B42" s="58" t="s">
        <v>48</v>
      </c>
      <c r="C42" s="61"/>
      <c r="D42" s="61"/>
      <c r="E42" s="74"/>
      <c r="F42" s="61"/>
      <c r="G42" s="62"/>
      <c r="H42" s="147" t="s">
        <v>54</v>
      </c>
      <c r="I42" s="149" t="s">
        <v>58</v>
      </c>
      <c r="K42" s="133" t="s">
        <v>59</v>
      </c>
      <c r="L42" s="133"/>
      <c r="M42" s="133"/>
      <c r="N42" s="133"/>
      <c r="O42" s="133"/>
      <c r="P42" s="133"/>
      <c r="Q42" s="133"/>
      <c r="R42" s="133"/>
      <c r="S42" s="133"/>
    </row>
    <row r="43" spans="1:19" ht="20.100000000000001" customHeight="1" thickBot="1" x14ac:dyDescent="0.25">
      <c r="A43" s="75"/>
      <c r="B43" s="76" t="s">
        <v>49</v>
      </c>
      <c r="C43" s="77"/>
      <c r="D43" s="77"/>
      <c r="E43" s="78"/>
      <c r="F43" s="77"/>
      <c r="G43" s="79"/>
      <c r="H43" s="148"/>
      <c r="I43" s="150"/>
      <c r="J43" s="2"/>
      <c r="K43" s="151" t="s">
        <v>66</v>
      </c>
      <c r="L43" s="151"/>
      <c r="M43" s="151"/>
      <c r="N43" s="151"/>
      <c r="O43" s="151"/>
      <c r="P43" s="151"/>
      <c r="Q43" s="151"/>
      <c r="R43" s="151"/>
      <c r="S43" s="151"/>
    </row>
    <row r="44" spans="1:19" ht="20.100000000000001" customHeight="1" thickBot="1" x14ac:dyDescent="0.25">
      <c r="A44" s="80" t="s">
        <v>30</v>
      </c>
      <c r="B44" s="93" t="s">
        <v>34</v>
      </c>
      <c r="C44" s="82">
        <f>SUM(C27:C43)</f>
        <v>20</v>
      </c>
      <c r="D44" s="94">
        <f>SUM(D27:D43)</f>
        <v>3</v>
      </c>
      <c r="E44" s="95">
        <f>SUM(E38:E43)</f>
        <v>2</v>
      </c>
      <c r="F44" s="96">
        <f>SUM(F38:F43)</f>
        <v>15</v>
      </c>
      <c r="G44" s="97">
        <f>SUM(C44:F44)</f>
        <v>40</v>
      </c>
      <c r="H44" s="87">
        <f>G44-24</f>
        <v>16</v>
      </c>
      <c r="I44" s="87">
        <f>37.5-G44</f>
        <v>-2.5</v>
      </c>
      <c r="K44" s="163" t="s">
        <v>75</v>
      </c>
      <c r="L44" s="163"/>
      <c r="M44" s="163"/>
      <c r="N44" s="163"/>
      <c r="O44" s="163"/>
      <c r="P44" s="163"/>
      <c r="Q44" s="163"/>
      <c r="R44" s="163"/>
      <c r="S44" s="163"/>
    </row>
    <row r="45" spans="1:19" ht="9.9499999999999993" customHeight="1" thickBot="1" x14ac:dyDescent="0.25">
      <c r="A45" s="44"/>
      <c r="B45" s="44"/>
      <c r="C45" s="61"/>
      <c r="D45" s="61"/>
      <c r="E45" s="61"/>
      <c r="F45" s="61"/>
      <c r="G45" s="61"/>
      <c r="H45" s="44"/>
      <c r="I45" s="44"/>
      <c r="K45" s="163"/>
      <c r="L45" s="163"/>
      <c r="M45" s="163"/>
      <c r="N45" s="163"/>
      <c r="O45" s="163"/>
      <c r="P45" s="163"/>
      <c r="Q45" s="163"/>
      <c r="R45" s="163"/>
      <c r="S45" s="163"/>
    </row>
    <row r="46" spans="1:19" ht="20.100000000000001" customHeight="1" x14ac:dyDescent="0.2">
      <c r="A46" s="98" t="s">
        <v>11</v>
      </c>
      <c r="B46" s="99" t="s">
        <v>5</v>
      </c>
      <c r="C46" s="100">
        <v>5</v>
      </c>
      <c r="D46" s="54"/>
      <c r="E46" s="55"/>
      <c r="F46" s="55"/>
      <c r="G46" s="56"/>
      <c r="H46" s="44"/>
      <c r="I46" s="44"/>
      <c r="K46" s="163"/>
      <c r="L46" s="163"/>
      <c r="M46" s="163"/>
      <c r="N46" s="163"/>
      <c r="O46" s="163"/>
      <c r="P46" s="163"/>
      <c r="Q46" s="163"/>
      <c r="R46" s="163"/>
      <c r="S46" s="163"/>
    </row>
    <row r="47" spans="1:19" ht="20.100000000000001" customHeight="1" x14ac:dyDescent="0.2">
      <c r="A47" s="57" t="s">
        <v>12</v>
      </c>
      <c r="B47" s="58" t="s">
        <v>6</v>
      </c>
      <c r="C47" s="59">
        <v>5</v>
      </c>
      <c r="D47" s="60"/>
      <c r="E47" s="61"/>
      <c r="F47" s="61"/>
      <c r="G47" s="62"/>
      <c r="H47" s="44"/>
      <c r="I47" s="44"/>
    </row>
    <row r="48" spans="1:19" ht="20.100000000000001" customHeight="1" x14ac:dyDescent="0.2">
      <c r="A48" s="57" t="s">
        <v>13</v>
      </c>
      <c r="B48" s="58" t="s">
        <v>7</v>
      </c>
      <c r="C48" s="59">
        <v>5</v>
      </c>
      <c r="D48" s="60"/>
      <c r="E48" s="61"/>
      <c r="F48" s="61"/>
      <c r="G48" s="62"/>
      <c r="H48" s="44"/>
      <c r="I48" s="44"/>
    </row>
    <row r="49" spans="1:19" ht="20.100000000000001" customHeight="1" x14ac:dyDescent="0.2">
      <c r="A49" s="57"/>
      <c r="B49" s="58" t="s">
        <v>8</v>
      </c>
      <c r="C49" s="59"/>
      <c r="D49" s="60"/>
      <c r="E49" s="61"/>
      <c r="F49" s="61"/>
      <c r="G49" s="62"/>
      <c r="H49" s="44"/>
      <c r="I49" s="44"/>
    </row>
    <row r="50" spans="1:19" ht="20.100000000000001" customHeight="1" x14ac:dyDescent="0.2">
      <c r="A50" s="66"/>
      <c r="B50" s="90" t="s">
        <v>44</v>
      </c>
      <c r="C50" s="101"/>
      <c r="D50" s="102">
        <v>2</v>
      </c>
      <c r="E50" s="70"/>
      <c r="F50" s="70"/>
      <c r="G50" s="71"/>
      <c r="H50" s="44"/>
      <c r="I50" s="44"/>
    </row>
    <row r="51" spans="1:19" ht="20.100000000000001" customHeight="1" x14ac:dyDescent="0.2">
      <c r="A51" s="57"/>
      <c r="B51" s="58" t="s">
        <v>14</v>
      </c>
      <c r="C51" s="61"/>
      <c r="D51" s="61"/>
      <c r="E51" s="74">
        <v>0.25</v>
      </c>
      <c r="F51" s="61"/>
      <c r="G51" s="62"/>
      <c r="H51" s="44"/>
      <c r="I51" s="44"/>
    </row>
    <row r="52" spans="1:19" ht="20.100000000000001" customHeight="1" x14ac:dyDescent="0.2">
      <c r="A52" s="57"/>
      <c r="B52" s="58" t="s">
        <v>14</v>
      </c>
      <c r="C52" s="61"/>
      <c r="D52" s="61"/>
      <c r="E52" s="74"/>
      <c r="F52" s="61"/>
      <c r="G52" s="62"/>
      <c r="H52" s="44"/>
      <c r="I52" s="44"/>
    </row>
    <row r="53" spans="1:19" ht="20.100000000000001" customHeight="1" thickBot="1" x14ac:dyDescent="0.25">
      <c r="A53" s="75"/>
      <c r="B53" s="76" t="s">
        <v>14</v>
      </c>
      <c r="C53" s="61"/>
      <c r="D53" s="61"/>
      <c r="E53" s="78"/>
      <c r="F53" s="77"/>
      <c r="G53" s="79"/>
      <c r="H53" s="103" t="s">
        <v>55</v>
      </c>
      <c r="I53" s="104"/>
      <c r="J53" s="11"/>
      <c r="K53" s="133" t="s">
        <v>61</v>
      </c>
      <c r="L53" s="133"/>
      <c r="M53" s="133"/>
      <c r="N53" s="133"/>
      <c r="O53" s="133"/>
      <c r="P53" s="133"/>
      <c r="Q53" s="133"/>
      <c r="R53" s="133"/>
      <c r="S53" s="133"/>
    </row>
    <row r="54" spans="1:19" ht="20.100000000000001" customHeight="1" thickBot="1" x14ac:dyDescent="0.25">
      <c r="A54" s="41" t="s">
        <v>31</v>
      </c>
      <c r="B54" s="105" t="s">
        <v>0</v>
      </c>
      <c r="C54" s="84">
        <f>SUM(C46:C53)</f>
        <v>15</v>
      </c>
      <c r="D54" s="106">
        <f>SUM(D46:D53)</f>
        <v>2</v>
      </c>
      <c r="E54" s="95">
        <f>SUM(E51:E53)</f>
        <v>0.25</v>
      </c>
      <c r="F54" s="96"/>
      <c r="G54" s="97">
        <f>SUM(C54:E54)</f>
        <v>17.25</v>
      </c>
      <c r="H54" s="87">
        <f>15-G54</f>
        <v>-2.25</v>
      </c>
      <c r="I54" s="44"/>
      <c r="K54" s="161" t="s">
        <v>78</v>
      </c>
      <c r="L54" s="161"/>
      <c r="M54" s="161"/>
      <c r="N54" s="161"/>
      <c r="O54" s="161"/>
      <c r="P54" s="161"/>
      <c r="Q54" s="161"/>
      <c r="R54" s="161"/>
      <c r="S54" s="161"/>
    </row>
    <row r="55" spans="1:19" ht="19.5" customHeight="1" x14ac:dyDescent="0.2">
      <c r="A55" s="42"/>
      <c r="B55" s="43" t="s">
        <v>99</v>
      </c>
      <c r="C55" s="123">
        <f>SUM(C25,C44,C54)</f>
        <v>54.5</v>
      </c>
      <c r="D55" s="123">
        <f>SUM(D25,D44,D54)</f>
        <v>10</v>
      </c>
      <c r="E55" s="61"/>
      <c r="F55" s="61"/>
      <c r="G55" s="61"/>
      <c r="H55" s="44"/>
      <c r="I55" s="44"/>
    </row>
    <row r="56" spans="1:19" ht="19.5" customHeight="1" thickBot="1" x14ac:dyDescent="0.25">
      <c r="A56" s="42"/>
      <c r="B56" s="44"/>
      <c r="C56" s="45"/>
      <c r="D56" s="3"/>
      <c r="E56" s="3"/>
      <c r="F56" s="3"/>
      <c r="G56" s="3"/>
    </row>
    <row r="57" spans="1:19" ht="43.5" customHeight="1" thickBot="1" x14ac:dyDescent="0.25">
      <c r="A57" s="46" t="s">
        <v>93</v>
      </c>
      <c r="B57" s="40" t="s">
        <v>9</v>
      </c>
      <c r="C57" s="36" t="s">
        <v>3</v>
      </c>
      <c r="D57" s="37" t="s">
        <v>45</v>
      </c>
      <c r="E57" s="39" t="s">
        <v>25</v>
      </c>
      <c r="F57" s="12" t="s">
        <v>4</v>
      </c>
      <c r="G57" s="13" t="s">
        <v>26</v>
      </c>
    </row>
    <row r="58" spans="1:19" ht="20.100000000000001" customHeight="1" thickBot="1" x14ac:dyDescent="0.25">
      <c r="A58" s="21"/>
      <c r="B58" s="38" t="s">
        <v>92</v>
      </c>
      <c r="C58" s="108">
        <f>C44+C25+C54+D58</f>
        <v>64.5</v>
      </c>
      <c r="D58" s="109">
        <f>SUM(D25,D44,D54)</f>
        <v>10</v>
      </c>
      <c r="E58" s="110">
        <f>E25+E44+E54</f>
        <v>6</v>
      </c>
      <c r="F58" s="111">
        <f>F44</f>
        <v>15</v>
      </c>
      <c r="G58" s="112">
        <f>G44+G25+G54</f>
        <v>85.5</v>
      </c>
    </row>
    <row r="59" spans="1:19" ht="20.100000000000001" customHeight="1" thickBot="1" x14ac:dyDescent="0.25">
      <c r="A59" s="1"/>
      <c r="B59" s="22" t="s">
        <v>72</v>
      </c>
      <c r="C59" s="23">
        <v>45</v>
      </c>
      <c r="D59" s="24">
        <v>5</v>
      </c>
      <c r="E59" s="113">
        <v>6</v>
      </c>
      <c r="F59" s="26">
        <v>15</v>
      </c>
      <c r="G59" s="25">
        <v>66</v>
      </c>
    </row>
    <row r="60" spans="1:19" ht="20.100000000000001" customHeight="1" x14ac:dyDescent="0.2">
      <c r="A60" s="1"/>
      <c r="B60" s="27" t="s">
        <v>67</v>
      </c>
      <c r="C60" s="28">
        <v>0</v>
      </c>
      <c r="D60" s="29">
        <v>0</v>
      </c>
      <c r="E60" s="114">
        <v>0</v>
      </c>
      <c r="F60" s="162"/>
      <c r="G60" s="30">
        <f>SUM(C60:E60)</f>
        <v>0</v>
      </c>
      <c r="H60" s="6"/>
      <c r="I60" s="7"/>
      <c r="J60" s="7"/>
      <c r="K60" s="133" t="s">
        <v>63</v>
      </c>
      <c r="L60" s="133"/>
      <c r="M60" s="133"/>
      <c r="N60" s="133"/>
      <c r="O60" s="133"/>
      <c r="P60" s="133"/>
      <c r="Q60" s="133"/>
      <c r="R60" s="133"/>
      <c r="S60" s="133"/>
    </row>
    <row r="61" spans="1:19" ht="20.100000000000001" customHeight="1" x14ac:dyDescent="0.2">
      <c r="A61" s="1"/>
      <c r="B61" s="27" t="s">
        <v>68</v>
      </c>
      <c r="C61" s="115">
        <v>2.5</v>
      </c>
      <c r="D61" s="116">
        <v>0</v>
      </c>
      <c r="E61" s="117">
        <v>0</v>
      </c>
      <c r="F61" s="162"/>
      <c r="G61" s="33">
        <f>SUM(C61:E61)</f>
        <v>2.5</v>
      </c>
      <c r="H61" s="8"/>
      <c r="I61" s="9"/>
      <c r="J61" s="9"/>
      <c r="K61" s="133" t="s">
        <v>64</v>
      </c>
      <c r="L61" s="133"/>
      <c r="M61" s="133"/>
      <c r="N61" s="133"/>
      <c r="O61" s="133"/>
      <c r="P61" s="133"/>
      <c r="Q61" s="133"/>
      <c r="R61" s="133"/>
      <c r="S61" s="133"/>
    </row>
    <row r="62" spans="1:19" ht="20.100000000000001" customHeight="1" thickBot="1" x14ac:dyDescent="0.25">
      <c r="A62" s="1"/>
      <c r="B62" s="34" t="s">
        <v>69</v>
      </c>
      <c r="C62" s="31">
        <v>0</v>
      </c>
      <c r="D62" s="32">
        <v>2.25</v>
      </c>
      <c r="E62" s="117">
        <v>0</v>
      </c>
      <c r="F62" s="162"/>
      <c r="G62" s="33">
        <f>SUM(C62:E62)</f>
        <v>2.25</v>
      </c>
      <c r="H62" s="8"/>
      <c r="I62" s="9"/>
      <c r="J62" s="9"/>
      <c r="K62" s="133" t="s">
        <v>65</v>
      </c>
      <c r="L62" s="133"/>
      <c r="M62" s="133"/>
      <c r="N62" s="133"/>
      <c r="O62" s="133"/>
      <c r="P62" s="133"/>
      <c r="Q62" s="133"/>
      <c r="R62" s="133"/>
      <c r="S62" s="133"/>
    </row>
    <row r="63" spans="1:19" ht="20.100000000000001" customHeight="1" thickBot="1" x14ac:dyDescent="0.25">
      <c r="B63" s="35" t="s">
        <v>70</v>
      </c>
      <c r="C63" s="118">
        <f>SUM(C58)-SUM(C60:D62)-C59</f>
        <v>14.75</v>
      </c>
      <c r="D63" s="119">
        <f>D58-SUM(D59:D62)</f>
        <v>2.75</v>
      </c>
      <c r="E63" s="120">
        <f>E58-SUM(E59:E62)</f>
        <v>0</v>
      </c>
      <c r="F63" s="121">
        <f>F58-F59</f>
        <v>0</v>
      </c>
      <c r="G63" s="122">
        <f>G58-SUM(G59:G62)</f>
        <v>14.75</v>
      </c>
    </row>
    <row r="64" spans="1:19" s="1" customFormat="1" ht="32.25" customHeight="1" x14ac:dyDescent="0.2">
      <c r="H64" s="14"/>
      <c r="I64" s="14"/>
      <c r="J64" s="14"/>
      <c r="K64" s="156" t="s">
        <v>81</v>
      </c>
      <c r="L64" s="157"/>
      <c r="M64" s="157"/>
      <c r="N64" s="157"/>
      <c r="O64" s="157"/>
      <c r="P64" s="157"/>
      <c r="Q64" s="157"/>
      <c r="R64" s="157"/>
      <c r="S64" s="158"/>
    </row>
    <row r="65" spans="1:7" s="1" customFormat="1" ht="28.5" customHeight="1" x14ac:dyDescent="0.2">
      <c r="A65" s="159" t="s">
        <v>71</v>
      </c>
      <c r="B65" s="159"/>
      <c r="C65" s="159"/>
      <c r="D65" s="159"/>
      <c r="E65" s="159"/>
      <c r="F65" s="159"/>
      <c r="G65" s="159"/>
    </row>
    <row r="66" spans="1:7" ht="20.100000000000001" customHeight="1" x14ac:dyDescent="0.2"/>
    <row r="67" spans="1:7" ht="20.100000000000001" customHeight="1" x14ac:dyDescent="0.2"/>
    <row r="68" spans="1:7" ht="20.100000000000001" customHeight="1" x14ac:dyDescent="0.2"/>
    <row r="69" spans="1:7" ht="20.100000000000001" customHeight="1" x14ac:dyDescent="0.2"/>
  </sheetData>
  <mergeCells count="36">
    <mergeCell ref="K64:S64"/>
    <mergeCell ref="A65:G65"/>
    <mergeCell ref="B2:D2"/>
    <mergeCell ref="K53:S53"/>
    <mergeCell ref="K54:S54"/>
    <mergeCell ref="F60:F62"/>
    <mergeCell ref="K60:S60"/>
    <mergeCell ref="K61:S61"/>
    <mergeCell ref="K62:S62"/>
    <mergeCell ref="K25:S27"/>
    <mergeCell ref="H42:H43"/>
    <mergeCell ref="I42:I43"/>
    <mergeCell ref="K42:S42"/>
    <mergeCell ref="K43:S43"/>
    <mergeCell ref="K44:S46"/>
    <mergeCell ref="K14:S14"/>
    <mergeCell ref="K15:S15"/>
    <mergeCell ref="K16:S16"/>
    <mergeCell ref="H23:H24"/>
    <mergeCell ref="I23:I24"/>
    <mergeCell ref="K23:S23"/>
    <mergeCell ref="K24:S24"/>
    <mergeCell ref="K19:X19"/>
    <mergeCell ref="K17:S17"/>
    <mergeCell ref="K13:S13"/>
    <mergeCell ref="A1:G1"/>
    <mergeCell ref="B3:G3"/>
    <mergeCell ref="B4:G4"/>
    <mergeCell ref="B5:G5"/>
    <mergeCell ref="B6:G6"/>
    <mergeCell ref="K7:S7"/>
    <mergeCell ref="K8:S8"/>
    <mergeCell ref="K9:S9"/>
    <mergeCell ref="K10:S10"/>
    <mergeCell ref="K11:S11"/>
    <mergeCell ref="K12:S12"/>
  </mergeCells>
  <pageMargins left="0.78740157499999996" right="0.78740157499999996" top="0.984251969" bottom="0.984251969" header="0.4921259845" footer="0.492125984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66DC9D81E254744A67F67B2F8C791CC" ma:contentTypeVersion="1" ma:contentTypeDescription="Create a new document." ma:contentTypeScope="" ma:versionID="9e9fc8ad4af8b6b7026bbc224a7e7a67">
  <xsd:schema xmlns:xsd="http://www.w3.org/2001/XMLSchema" xmlns:xs="http://www.w3.org/2001/XMLSchema" xmlns:p="http://schemas.microsoft.com/office/2006/metadata/properties" xmlns:ns1="http://schemas.microsoft.com/sharepoint/v3" targetNamespace="http://schemas.microsoft.com/office/2006/metadata/properties" ma:root="true" ma:fieldsID="6f9746fe128b0ca74698fd9d7c13d39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AA3B68-ABDA-4511-943E-766643BA0DEF}">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2D847D66-7A6B-447E-9855-128A2D640854}">
  <ds:schemaRefs>
    <ds:schemaRef ds:uri="http://schemas.microsoft.com/sharepoint/v3/contenttype/forms"/>
  </ds:schemaRefs>
</ds:datastoreItem>
</file>

<file path=customXml/itemProps3.xml><?xml version="1.0" encoding="utf-8"?>
<ds:datastoreItem xmlns:ds="http://schemas.openxmlformats.org/officeDocument/2006/customXml" ds:itemID="{2202F188-5B1F-4413-8BCE-0E29BB448D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64e1b0e-c8e5-41a9-9bbb-6f7ed40eef04}" enabled="0" method="" siteId="{164e1b0e-c8e5-41a9-9bbb-6f7ed40eef04}"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Arkusze</vt:lpstr>
      </vt:variant>
      <vt:variant>
        <vt:i4>2</vt:i4>
      </vt:variant>
    </vt:vector>
  </HeadingPairs>
  <TitlesOfParts>
    <vt:vector size="2" baseType="lpstr">
      <vt:lpstr>MIM Individual Plan</vt:lpstr>
      <vt:lpstr>MIM Plan 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wmx703</dc:creator>
  <cp:lastModifiedBy>Grzegorz Augustyniak</cp:lastModifiedBy>
  <cp:lastPrinted>2012-02-09T17:18:23Z</cp:lastPrinted>
  <dcterms:created xsi:type="dcterms:W3CDTF">2012-02-03T10:06:12Z</dcterms:created>
  <dcterms:modified xsi:type="dcterms:W3CDTF">2026-03-27T11:44:18Z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0x010100866DC9D81E254744A67F67B2F8C791CC</vt:lpwstr>
  </property>
</Properties>
</file>